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ndra\Documents\FP\0_REBALANS 2025\prosinac MZOM\"/>
    </mc:Choice>
  </mc:AlternateContent>
  <xr:revisionPtr revIDLastSave="0" documentId="13_ncr:1_{D79659A8-B617-4479-B896-9547335914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ebni d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7" i="2"/>
  <c r="D15" i="2" s="1"/>
  <c r="D34" i="2"/>
  <c r="D35" i="2"/>
  <c r="D36" i="2"/>
  <c r="E15" i="2"/>
  <c r="E12" i="2"/>
  <c r="E45" i="2" l="1"/>
  <c r="D45" i="2"/>
  <c r="C45" i="2"/>
  <c r="D40" i="2"/>
  <c r="E40" i="2"/>
  <c r="C40" i="2"/>
  <c r="D52" i="2"/>
  <c r="D53" i="2"/>
  <c r="D51" i="2"/>
  <c r="D55" i="2"/>
  <c r="D54" i="2" s="1"/>
  <c r="D58" i="2"/>
  <c r="D59" i="2"/>
  <c r="D60" i="2"/>
  <c r="D61" i="2"/>
  <c r="D62" i="2"/>
  <c r="D64" i="2"/>
  <c r="D65" i="2"/>
  <c r="D70" i="2"/>
  <c r="D71" i="2"/>
  <c r="D72" i="2"/>
  <c r="D73" i="2"/>
  <c r="D75" i="2"/>
  <c r="D74" i="2" s="1"/>
  <c r="D78" i="2"/>
  <c r="D79" i="2"/>
  <c r="D80" i="2"/>
  <c r="D81" i="2"/>
  <c r="D83" i="2"/>
  <c r="D84" i="2"/>
  <c r="D87" i="2"/>
  <c r="D88" i="2"/>
  <c r="D89" i="2"/>
  <c r="D90" i="2"/>
  <c r="D92" i="2"/>
  <c r="D91" i="2" s="1"/>
  <c r="D94" i="2"/>
  <c r="D93" i="2" s="1"/>
  <c r="D97" i="2"/>
  <c r="D98" i="2"/>
  <c r="D99" i="2"/>
  <c r="D101" i="2"/>
  <c r="D100" i="2" s="1"/>
  <c r="D104" i="2"/>
  <c r="D103" i="2" s="1"/>
  <c r="D102" i="2" s="1"/>
  <c r="C39" i="2" l="1"/>
  <c r="D82" i="2"/>
  <c r="D39" i="2"/>
  <c r="D12" i="2" s="1"/>
  <c r="E39" i="2"/>
  <c r="D86" i="2"/>
  <c r="D85" i="2" s="1"/>
  <c r="D96" i="2"/>
  <c r="D95" i="2" s="1"/>
  <c r="D69" i="2"/>
  <c r="D68" i="2" s="1"/>
  <c r="D63" i="2"/>
  <c r="D50" i="2"/>
  <c r="D49" i="2" s="1"/>
  <c r="D57" i="2"/>
  <c r="D77" i="2"/>
  <c r="D56" i="2"/>
  <c r="C63" i="2"/>
  <c r="E63" i="2"/>
  <c r="D76" i="2" l="1"/>
  <c r="D67" i="2"/>
  <c r="D66" i="2" s="1"/>
  <c r="D48" i="2"/>
  <c r="D47" i="2" s="1"/>
  <c r="D28" i="2"/>
  <c r="D38" i="2"/>
  <c r="D33" i="2"/>
  <c r="D23" i="2"/>
  <c r="D22" i="2"/>
  <c r="E91" i="2" l="1"/>
  <c r="C91" i="2"/>
  <c r="C57" i="2"/>
  <c r="E57" i="2"/>
  <c r="C27" i="2"/>
  <c r="C26" i="2" s="1"/>
  <c r="D27" i="2"/>
  <c r="D26" i="2" s="1"/>
  <c r="E27" i="2"/>
  <c r="E26" i="2" s="1"/>
  <c r="C32" i="2"/>
  <c r="D32" i="2"/>
  <c r="E32" i="2"/>
  <c r="C50" i="2"/>
  <c r="E50" i="2"/>
  <c r="E100" i="2" l="1"/>
  <c r="C100" i="2"/>
  <c r="E96" i="2"/>
  <c r="C96" i="2"/>
  <c r="E86" i="2"/>
  <c r="E85" i="2" s="1"/>
  <c r="C86" i="2"/>
  <c r="C85" i="2" s="1"/>
  <c r="C93" i="2"/>
  <c r="E93" i="2"/>
  <c r="C103" i="2"/>
  <c r="C102" i="2" s="1"/>
  <c r="C14" i="2" s="1"/>
  <c r="D14" i="2"/>
  <c r="E103" i="2"/>
  <c r="E102" i="2" s="1"/>
  <c r="E14" i="2" s="1"/>
  <c r="E95" i="2" l="1"/>
  <c r="E13" i="2" s="1"/>
  <c r="C95" i="2"/>
  <c r="C13" i="2" s="1"/>
  <c r="D13" i="2"/>
  <c r="E54" i="2" l="1"/>
  <c r="C54" i="2"/>
  <c r="C56" i="2" l="1"/>
  <c r="C11" i="2" s="1"/>
  <c r="E56" i="2"/>
  <c r="E11" i="2" s="1"/>
  <c r="D11" i="2"/>
  <c r="E49" i="2"/>
  <c r="E10" i="2" s="1"/>
  <c r="D10" i="2"/>
  <c r="C49" i="2"/>
  <c r="C82" i="2"/>
  <c r="E82" i="2"/>
  <c r="C77" i="2"/>
  <c r="E77" i="2"/>
  <c r="C74" i="2"/>
  <c r="E74" i="2"/>
  <c r="C69" i="2"/>
  <c r="E69" i="2"/>
  <c r="C37" i="2"/>
  <c r="C31" i="2" s="1"/>
  <c r="C30" i="2" s="1"/>
  <c r="C29" i="2" s="1"/>
  <c r="C25" i="2" s="1"/>
  <c r="C24" i="2" s="1"/>
  <c r="D37" i="2"/>
  <c r="D31" i="2" s="1"/>
  <c r="E37" i="2"/>
  <c r="E31" i="2" s="1"/>
  <c r="C21" i="2"/>
  <c r="C20" i="2" s="1"/>
  <c r="D21" i="2"/>
  <c r="D20" i="2" s="1"/>
  <c r="E21" i="2"/>
  <c r="E20" i="2" s="1"/>
  <c r="E7" i="2" s="1"/>
  <c r="D25" i="2" l="1"/>
  <c r="D24" i="2" s="1"/>
  <c r="D30" i="2"/>
  <c r="D29" i="2" s="1"/>
  <c r="E30" i="2"/>
  <c r="E29" i="2" s="1"/>
  <c r="E25" i="2" s="1"/>
  <c r="E24" i="2" s="1"/>
  <c r="E19" i="2"/>
  <c r="E18" i="2" s="1"/>
  <c r="D19" i="2"/>
  <c r="D18" i="2" s="1"/>
  <c r="C19" i="2"/>
  <c r="C18" i="2" s="1"/>
  <c r="C48" i="2"/>
  <c r="C47" i="2" s="1"/>
  <c r="C10" i="2"/>
  <c r="E48" i="2"/>
  <c r="E47" i="2" s="1"/>
  <c r="E76" i="2"/>
  <c r="E9" i="2" s="1"/>
  <c r="C76" i="2"/>
  <c r="C9" i="2" s="1"/>
  <c r="D9" i="2"/>
  <c r="E68" i="2"/>
  <c r="C68" i="2"/>
  <c r="C67" i="2" l="1"/>
  <c r="C7" i="2"/>
  <c r="E8" i="2"/>
  <c r="E67" i="2"/>
  <c r="D8" i="2"/>
  <c r="C8" i="2"/>
  <c r="C15" i="2" l="1"/>
  <c r="D16" i="2"/>
  <c r="E66" i="2"/>
  <c r="E17" i="2" s="1"/>
  <c r="C66" i="2"/>
  <c r="C17" i="2" s="1"/>
  <c r="C16" i="2" l="1"/>
  <c r="E16" i="2"/>
</calcChain>
</file>

<file path=xl/sharedStrings.xml><?xml version="1.0" encoding="utf-8"?>
<sst xmlns="http://schemas.openxmlformats.org/spreadsheetml/2006/main" count="110" uniqueCount="43">
  <si>
    <t>MINISTARSTVO ZNANOSTI I OBRAZOVANJA</t>
  </si>
  <si>
    <t>Sveučilišta i veleučilišta u Republici Hrvatskoj</t>
  </si>
  <si>
    <t>VISOKO OBRAZOVANJE</t>
  </si>
  <si>
    <t>Drugi stupanj visoke naobrazbe</t>
  </si>
  <si>
    <t>Opći prihodi i primici</t>
  </si>
  <si>
    <t>Rashodi poslovanja</t>
  </si>
  <si>
    <t>Rashodi za zaposlene</t>
  </si>
  <si>
    <t>Materijalni rashodi</t>
  </si>
  <si>
    <t>A622122</t>
  </si>
  <si>
    <t>PROGRAMSKO FINANCIRANJE JAVNIH VISOKIH UČILIŠTA</t>
  </si>
  <si>
    <t>Pomoći EU</t>
  </si>
  <si>
    <t>Ostale pomoći</t>
  </si>
  <si>
    <t>Rashodi za nabavu nefinancijske imovine</t>
  </si>
  <si>
    <t>Rashodi za nabavu proizvedene dugotrajne imovine</t>
  </si>
  <si>
    <t>Vlastiti prihodi</t>
  </si>
  <si>
    <t>Financijski rashodi</t>
  </si>
  <si>
    <t>Naknade građanima i kućanstvima na temelju osiguranja i druge naknade</t>
  </si>
  <si>
    <t>Rashodi za nabavu neproizvedene dugotrajne imovine</t>
  </si>
  <si>
    <t>Ostali prihodi za posebne namjene</t>
  </si>
  <si>
    <t>A621003</t>
  </si>
  <si>
    <t>REDOVNA DJELATNOST SVEUČILIŠTA U OSIJEKU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</si>
  <si>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</si>
  <si>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</si>
  <si>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</si>
  <si>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</si>
  <si>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Pomoći dane u inozemstvo i unutar općeg proračuna</t>
  </si>
  <si>
    <t>Izdaci za financijsku imovinu i otplate zajmova</t>
  </si>
  <si>
    <t>Izdaci za dane zajmove i depozite</t>
  </si>
  <si>
    <t>Prihodi od nefin. imovine i nadoknada šteta s osnova osiguranja</t>
  </si>
  <si>
    <t>Ostali rashodi</t>
  </si>
  <si>
    <t>II. POSEBNI DIO FINANCIJSKOG PLANA</t>
  </si>
  <si>
    <t>Donacije</t>
  </si>
  <si>
    <t>SVEUČILIŠTE J.J. STROSSMAYERA U OSIJEKU - EKONOMSKI FAKULTET U OSIJEKU</t>
  </si>
  <si>
    <t xml:space="preserve">BROJČANA OZNAKA PRORAČUNSKOG KORISNIKA - 2284 </t>
  </si>
  <si>
    <t>A621183</t>
  </si>
  <si>
    <t>STIPENDIJE I ŠKOLARINE ZA DOKTORANDE</t>
  </si>
  <si>
    <t>PLAN 
ZA 2025.</t>
  </si>
  <si>
    <t>NOVI PLAN 2025.</t>
  </si>
  <si>
    <t>povećanje/smanjenje</t>
  </si>
  <si>
    <t>Rshodi za dodatna ulaganja na nefinancijskoj imovini</t>
  </si>
  <si>
    <t>Rashodi za donacije,kazne, naknade šteta u kapitane pomoći</t>
  </si>
  <si>
    <t>IZMJENE I DOPUNE FINANCIJSKOG PLANA</t>
  </si>
  <si>
    <t>MEHANIZAM ZA OPORAVAK I OTPORNOST - 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</si>
</sst>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0">
    <xf numFmtId="0" fontId="0" fillId="0" borderId="0"/>
    <xf numFmtId="4" fontId="6" fillId="2" borderId="1" applyNumberFormat="0" applyProtection="0">
      <alignment horizontal="left" vertical="center" indent="1"/>
    </xf>
    <xf numFmtId="4" fontId="6" fillId="2" borderId="1" applyNumberFormat="0" applyProtection="0">
      <alignment horizontal="left" vertical="center" indent="1"/>
    </xf>
    <xf numFmtId="0" fontId="6" fillId="3" borderId="1" applyNumberFormat="0" applyProtection="0">
      <alignment horizontal="left" vertical="center" indent="1"/>
    </xf>
    <xf numFmtId="4" fontId="6" fillId="4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</cellStyleXfs>
  <cellXfs count="39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3" borderId="1" xfId="3" quotePrefix="1" applyFont="1" applyAlignment="1">
      <alignment horizontal="left" vertical="center" indent="3"/>
    </xf>
    <xf numFmtId="0" fontId="7" fillId="3" borderId="1" xfId="3" quotePrefix="1" applyFont="1">
      <alignment horizontal="left" vertical="center" indent="1"/>
    </xf>
    <xf numFmtId="3" fontId="7" fillId="4" borderId="1" xfId="4" applyNumberFormat="1" applyFont="1">
      <alignment vertical="center"/>
    </xf>
    <xf numFmtId="0" fontId="7" fillId="5" borderId="1" xfId="3" quotePrefix="1" applyFont="1" applyFill="1" applyAlignment="1">
      <alignment horizontal="left" vertical="center" indent="3"/>
    </xf>
    <xf numFmtId="0" fontId="7" fillId="5" borderId="1" xfId="3" quotePrefix="1" applyFont="1" applyFill="1">
      <alignment horizontal="left" vertical="center" indent="1"/>
    </xf>
    <xf numFmtId="0" fontId="8" fillId="6" borderId="1" xfId="5" quotePrefix="1" applyFont="1" applyAlignment="1">
      <alignment horizontal="left" vertical="center" indent="4"/>
    </xf>
    <xf numFmtId="0" fontId="8" fillId="6" borderId="1" xfId="5" quotePrefix="1" applyFont="1">
      <alignment horizontal="left" vertical="center" indent="1"/>
    </xf>
    <xf numFmtId="3" fontId="8" fillId="4" borderId="1" xfId="4" applyNumberFormat="1" applyFont="1">
      <alignment vertical="center"/>
    </xf>
    <xf numFmtId="0" fontId="1" fillId="0" borderId="0" xfId="0" applyFont="1"/>
    <xf numFmtId="0" fontId="6" fillId="7" borderId="1" xfId="6" quotePrefix="1" applyAlignment="1">
      <alignment horizontal="left" vertical="center" indent="5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6"/>
    </xf>
    <xf numFmtId="0" fontId="6" fillId="7" borderId="1" xfId="6" quotePrefix="1" applyAlignment="1">
      <alignment horizontal="left" vertical="center" indent="7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3" fontId="6" fillId="0" borderId="1" xfId="4" applyNumberFormat="1" applyFill="1">
      <alignment vertical="center"/>
    </xf>
    <xf numFmtId="0" fontId="9" fillId="8" borderId="2" xfId="0" quotePrefix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9" borderId="1" xfId="8" quotePrefix="1" applyFill="1" applyAlignment="1">
      <alignment horizontal="left" vertical="center" indent="7"/>
    </xf>
    <xf numFmtId="0" fontId="6" fillId="9" borderId="1" xfId="8" quotePrefix="1" applyFill="1">
      <alignment horizontal="left" vertical="center" indent="1"/>
    </xf>
    <xf numFmtId="3" fontId="6" fillId="9" borderId="1" xfId="9" applyNumberFormat="1" applyFill="1">
      <alignment horizontal="right" vertical="center"/>
    </xf>
    <xf numFmtId="0" fontId="7" fillId="8" borderId="1" xfId="1" quotePrefix="1" applyNumberFormat="1" applyFont="1" applyFill="1" applyAlignment="1">
      <alignment horizontal="left" vertical="center" wrapText="1" indent="1"/>
    </xf>
    <xf numFmtId="1" fontId="6" fillId="7" borderId="1" xfId="6" quotePrefix="1" applyNumberFormat="1" applyAlignment="1">
      <alignment horizontal="left" vertical="center" indent="9"/>
    </xf>
    <xf numFmtId="0" fontId="6" fillId="7" borderId="3" xfId="6" quotePrefix="1" applyBorder="1" applyAlignment="1">
      <alignment horizontal="left" vertical="center" indent="9"/>
    </xf>
    <xf numFmtId="3" fontId="6" fillId="0" borderId="4" xfId="7" applyNumberFormat="1" applyBorder="1">
      <alignment horizontal="right" vertical="center"/>
    </xf>
    <xf numFmtId="0" fontId="6" fillId="7" borderId="5" xfId="6" quotePrefix="1" applyBorder="1">
      <alignment horizontal="left" vertical="center" indent="1"/>
    </xf>
    <xf numFmtId="0" fontId="6" fillId="7" borderId="6" xfId="6" quotePrefix="1" applyBorder="1">
      <alignment horizontal="left" vertical="center" indent="1"/>
    </xf>
    <xf numFmtId="0" fontId="6" fillId="7" borderId="2" xfId="6" quotePrefix="1" applyBorder="1">
      <alignment horizontal="left" vertical="center" indent="1"/>
    </xf>
    <xf numFmtId="0" fontId="5" fillId="0" borderId="0" xfId="0" applyFont="1" applyAlignment="1">
      <alignment horizontal="center"/>
    </xf>
    <xf numFmtId="0" fontId="6" fillId="7" borderId="1" xfId="6" quotePrefix="1" applyFont="1">
      <alignment horizontal="left" vertical="center" indent="1"/>
    </xf>
    <xf numFmtId="3" fontId="0" fillId="0" borderId="0" xfId="0" applyNumberFormat="1"/>
    <xf numFmtId="3" fontId="3" fillId="0" borderId="0" xfId="0" applyNumberFormat="1" applyFont="1"/>
  </cellXfs>
  <cellStyles count="10">
    <cellStyle name="Normal" xfId="0" builtinId="0"/>
    <cellStyle name="SAPBEXaggData" xfId="4" xr:uid="{00000000-0005-0000-0000-000001000000}"/>
    <cellStyle name="SAPBEXchaText" xfId="1" xr:uid="{00000000-0005-0000-0000-000002000000}"/>
    <cellStyle name="SAPBEXHLevel1" xfId="3" xr:uid="{00000000-0005-0000-0000-000003000000}"/>
    <cellStyle name="SAPBEXHLevel2" xfId="5" xr:uid="{00000000-0005-0000-0000-000004000000}"/>
    <cellStyle name="SAPBEXHLevel3" xfId="6" xr:uid="{00000000-0005-0000-0000-000005000000}"/>
    <cellStyle name="SAPBEXHLevel3 2" xfId="8" xr:uid="{00000000-0005-0000-0000-000006000000}"/>
    <cellStyle name="SAPBEXstdData" xfId="7" xr:uid="{00000000-0005-0000-0000-000007000000}"/>
    <cellStyle name="SAPBEXstdData 2" xfId="9" xr:uid="{00000000-0005-0000-0000-000008000000}"/>
    <cellStyle name="SAPBEXstdItem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topLeftCell="A83" workbookViewId="0">
      <selection activeCell="H21" sqref="H21"/>
    </sheetView>
  </sheetViews>
  <sheetFormatPr defaultRowHeight="15" x14ac:dyDescent="0.25"/>
  <cols>
    <col min="1" max="1" width="21.7109375" customWidth="1"/>
    <col min="2" max="2" width="41.7109375" customWidth="1"/>
    <col min="3" max="5" width="12.7109375" customWidth="1"/>
  </cols>
  <sheetData>
    <row r="1" spans="1:7" s="2" customFormat="1" ht="15.75" x14ac:dyDescent="0.25">
      <c r="A1" s="1"/>
      <c r="B1" s="1" t="s">
        <v>32</v>
      </c>
    </row>
    <row r="2" spans="1:7" s="2" customFormat="1" ht="15" customHeight="1" x14ac:dyDescent="0.25">
      <c r="A2" s="1"/>
      <c r="B2" s="1" t="s">
        <v>41</v>
      </c>
    </row>
    <row r="3" spans="1:7" ht="23.25" x14ac:dyDescent="0.35">
      <c r="A3" s="35" t="s">
        <v>30</v>
      </c>
      <c r="B3" s="35"/>
      <c r="C3" s="35"/>
      <c r="D3" s="35"/>
      <c r="E3" s="35"/>
    </row>
    <row r="4" spans="1:7" ht="13.5" customHeight="1" x14ac:dyDescent="0.35">
      <c r="A4" s="3"/>
      <c r="B4" s="3"/>
      <c r="C4" s="3"/>
      <c r="D4" s="3"/>
      <c r="E4" s="3"/>
    </row>
    <row r="5" spans="1:7" x14ac:dyDescent="0.25">
      <c r="C5" s="4"/>
      <c r="D5" s="4"/>
      <c r="E5" s="4"/>
    </row>
    <row r="6" spans="1:7" s="2" customFormat="1" ht="50.25" customHeight="1" x14ac:dyDescent="0.25">
      <c r="A6" s="23" t="s">
        <v>33</v>
      </c>
      <c r="B6" s="28" t="s">
        <v>32</v>
      </c>
      <c r="C6" s="24" t="s">
        <v>36</v>
      </c>
      <c r="D6" s="24" t="s">
        <v>38</v>
      </c>
      <c r="E6" s="24" t="s">
        <v>37</v>
      </c>
    </row>
    <row r="7" spans="1:7" x14ac:dyDescent="0.25">
      <c r="A7" s="25">
        <v>11</v>
      </c>
      <c r="B7" s="26" t="s">
        <v>4</v>
      </c>
      <c r="C7" s="27">
        <f>C20+C31</f>
        <v>4523001</v>
      </c>
      <c r="D7" s="27">
        <f>D20+D24+D31</f>
        <v>282645</v>
      </c>
      <c r="E7" s="27">
        <f>E20+E26+E31</f>
        <v>4805646</v>
      </c>
      <c r="G7" s="37"/>
    </row>
    <row r="8" spans="1:7" x14ac:dyDescent="0.25">
      <c r="A8" s="25">
        <v>31</v>
      </c>
      <c r="B8" s="26" t="s">
        <v>14</v>
      </c>
      <c r="C8" s="27">
        <f>C68</f>
        <v>111335</v>
      </c>
      <c r="D8" s="27">
        <f>D68</f>
        <v>50440</v>
      </c>
      <c r="E8" s="27">
        <f>E68</f>
        <v>161775</v>
      </c>
      <c r="G8" s="37"/>
    </row>
    <row r="9" spans="1:7" x14ac:dyDescent="0.25">
      <c r="A9" s="25">
        <v>43</v>
      </c>
      <c r="B9" s="26" t="s">
        <v>18</v>
      </c>
      <c r="C9" s="27">
        <f>C76</f>
        <v>1148800</v>
      </c>
      <c r="D9" s="27">
        <f>D76</f>
        <v>-369703</v>
      </c>
      <c r="E9" s="27">
        <f>E76</f>
        <v>779097</v>
      </c>
      <c r="G9" s="37"/>
    </row>
    <row r="10" spans="1:7" x14ac:dyDescent="0.25">
      <c r="A10" s="25">
        <v>51</v>
      </c>
      <c r="B10" s="26" t="s">
        <v>10</v>
      </c>
      <c r="C10" s="27">
        <f>C49</f>
        <v>57389</v>
      </c>
      <c r="D10" s="27">
        <f>D49</f>
        <v>27808</v>
      </c>
      <c r="E10" s="27">
        <f>E49</f>
        <v>85197</v>
      </c>
      <c r="G10" s="37"/>
    </row>
    <row r="11" spans="1:7" x14ac:dyDescent="0.25">
      <c r="A11" s="25">
        <v>52</v>
      </c>
      <c r="B11" s="26" t="s">
        <v>11</v>
      </c>
      <c r="C11" s="27">
        <f>C56+C85</f>
        <v>114534</v>
      </c>
      <c r="D11" s="27">
        <f>D56+D85</f>
        <v>-39580</v>
      </c>
      <c r="E11" s="27">
        <f>E56+E85</f>
        <v>74954</v>
      </c>
      <c r="G11" s="37"/>
    </row>
    <row r="12" spans="1:7" x14ac:dyDescent="0.25">
      <c r="A12" s="25">
        <v>581</v>
      </c>
      <c r="B12" s="26"/>
      <c r="C12" s="27"/>
      <c r="D12" s="27">
        <f>D39</f>
        <v>27000</v>
      </c>
      <c r="E12" s="27">
        <f>E39</f>
        <v>27000</v>
      </c>
      <c r="G12" s="37"/>
    </row>
    <row r="13" spans="1:7" x14ac:dyDescent="0.25">
      <c r="A13" s="25">
        <v>61</v>
      </c>
      <c r="B13" s="26" t="s">
        <v>31</v>
      </c>
      <c r="C13" s="27">
        <f>C95</f>
        <v>0</v>
      </c>
      <c r="D13" s="27">
        <f>D95</f>
        <v>21358</v>
      </c>
      <c r="E13" s="27">
        <f>E95</f>
        <v>21358</v>
      </c>
      <c r="G13" s="37"/>
    </row>
    <row r="14" spans="1:7" x14ac:dyDescent="0.25">
      <c r="A14" s="25">
        <v>7</v>
      </c>
      <c r="B14" s="26" t="s">
        <v>28</v>
      </c>
      <c r="C14" s="27">
        <f>C102</f>
        <v>210</v>
      </c>
      <c r="D14" s="27">
        <f>D102</f>
        <v>390</v>
      </c>
      <c r="E14" s="27">
        <f>E102</f>
        <v>600</v>
      </c>
      <c r="G14" s="37"/>
    </row>
    <row r="15" spans="1:7" s="2" customFormat="1" x14ac:dyDescent="0.25">
      <c r="A15" s="5">
        <v>80</v>
      </c>
      <c r="B15" s="6" t="s">
        <v>0</v>
      </c>
      <c r="C15" s="7">
        <f>C7+C8+C9+C10+C11+C13+C14</f>
        <v>5955269</v>
      </c>
      <c r="D15" s="7">
        <f>SUM(D7:D14)</f>
        <v>358</v>
      </c>
      <c r="E15" s="7">
        <f>E7+E8+E9+E10+E11+E12+E13+E14</f>
        <v>5955627</v>
      </c>
      <c r="G15" s="38"/>
    </row>
    <row r="16" spans="1:7" s="2" customFormat="1" x14ac:dyDescent="0.25">
      <c r="A16" s="8">
        <v>8006</v>
      </c>
      <c r="B16" s="9" t="s">
        <v>1</v>
      </c>
      <c r="C16" s="7">
        <f>C17</f>
        <v>5955269</v>
      </c>
      <c r="D16" s="7">
        <f>D17</f>
        <v>358</v>
      </c>
      <c r="E16" s="7">
        <f>E17</f>
        <v>5955627</v>
      </c>
    </row>
    <row r="17" spans="1:5" s="13" customFormat="1" x14ac:dyDescent="0.25">
      <c r="A17" s="10">
        <v>3705</v>
      </c>
      <c r="B17" s="11" t="s">
        <v>2</v>
      </c>
      <c r="C17" s="12">
        <f>C18+C29+C47+C66</f>
        <v>5955269</v>
      </c>
      <c r="D17" s="12">
        <f>D18+D24+D29+D47+D66</f>
        <v>358</v>
      </c>
      <c r="E17" s="12">
        <f>E18++E24+E29+E47+E66</f>
        <v>5955627</v>
      </c>
    </row>
    <row r="18" spans="1:5" x14ac:dyDescent="0.25">
      <c r="A18" s="14" t="s">
        <v>19</v>
      </c>
      <c r="B18" s="15" t="s">
        <v>20</v>
      </c>
      <c r="C18" s="16">
        <f t="shared" ref="C18:E20" si="0">C19</f>
        <v>4084985</v>
      </c>
      <c r="D18" s="16">
        <f t="shared" si="0"/>
        <v>-522714</v>
      </c>
      <c r="E18" s="16">
        <f t="shared" si="0"/>
        <v>3562271</v>
      </c>
    </row>
    <row r="19" spans="1:5" x14ac:dyDescent="0.25">
      <c r="A19" s="17">
        <v>942</v>
      </c>
      <c r="B19" s="15" t="s">
        <v>3</v>
      </c>
      <c r="C19" s="16">
        <f t="shared" si="0"/>
        <v>4084985</v>
      </c>
      <c r="D19" s="16">
        <f t="shared" si="0"/>
        <v>-522714</v>
      </c>
      <c r="E19" s="16">
        <f t="shared" si="0"/>
        <v>3562271</v>
      </c>
    </row>
    <row r="20" spans="1:5" x14ac:dyDescent="0.25">
      <c r="A20" s="18">
        <v>11</v>
      </c>
      <c r="B20" s="15" t="s">
        <v>4</v>
      </c>
      <c r="C20" s="16">
        <f t="shared" si="0"/>
        <v>4084985</v>
      </c>
      <c r="D20" s="16">
        <f t="shared" si="0"/>
        <v>-522714</v>
      </c>
      <c r="E20" s="16">
        <f t="shared" si="0"/>
        <v>3562271</v>
      </c>
    </row>
    <row r="21" spans="1:5" x14ac:dyDescent="0.25">
      <c r="A21" s="19">
        <v>3</v>
      </c>
      <c r="B21" s="15" t="s">
        <v>5</v>
      </c>
      <c r="C21" s="16">
        <f>SUM(C22:C23)</f>
        <v>4084985</v>
      </c>
      <c r="D21" s="16">
        <f>SUM(D22:D23)</f>
        <v>-522714</v>
      </c>
      <c r="E21" s="16">
        <f>SUM(E22:E23)</f>
        <v>3562271</v>
      </c>
    </row>
    <row r="22" spans="1:5" x14ac:dyDescent="0.25">
      <c r="A22" s="29">
        <v>31</v>
      </c>
      <c r="B22" s="15" t="s">
        <v>6</v>
      </c>
      <c r="C22" s="21">
        <v>4049130</v>
      </c>
      <c r="D22" s="21">
        <f>E22-C22</f>
        <v>-509961</v>
      </c>
      <c r="E22" s="21">
        <v>3539169</v>
      </c>
    </row>
    <row r="23" spans="1:5" x14ac:dyDescent="0.25">
      <c r="A23" s="20">
        <v>32</v>
      </c>
      <c r="B23" s="15" t="s">
        <v>7</v>
      </c>
      <c r="C23" s="21">
        <v>35855</v>
      </c>
      <c r="D23" s="21">
        <f>E23-C23</f>
        <v>-12753</v>
      </c>
      <c r="E23" s="21">
        <v>23102</v>
      </c>
    </row>
    <row r="24" spans="1:5" x14ac:dyDescent="0.25">
      <c r="A24" s="14" t="s">
        <v>34</v>
      </c>
      <c r="B24" s="15" t="s">
        <v>35</v>
      </c>
      <c r="C24" s="16">
        <f t="shared" ref="C24:C26" si="1">C25</f>
        <v>0</v>
      </c>
      <c r="D24" s="16">
        <f t="shared" ref="D24:D26" si="2">D25</f>
        <v>400</v>
      </c>
      <c r="E24" s="16">
        <f t="shared" ref="E24:E26" si="3">E25</f>
        <v>400</v>
      </c>
    </row>
    <row r="25" spans="1:5" x14ac:dyDescent="0.25">
      <c r="A25" s="17">
        <v>942</v>
      </c>
      <c r="B25" s="15" t="s">
        <v>3</v>
      </c>
      <c r="C25" s="16">
        <f t="shared" si="1"/>
        <v>0</v>
      </c>
      <c r="D25" s="16">
        <f t="shared" si="2"/>
        <v>400</v>
      </c>
      <c r="E25" s="16">
        <f t="shared" si="3"/>
        <v>400</v>
      </c>
    </row>
    <row r="26" spans="1:5" x14ac:dyDescent="0.25">
      <c r="A26" s="18">
        <v>11</v>
      </c>
      <c r="B26" s="15" t="s">
        <v>4</v>
      </c>
      <c r="C26" s="16">
        <f t="shared" si="1"/>
        <v>0</v>
      </c>
      <c r="D26" s="16">
        <f t="shared" si="2"/>
        <v>400</v>
      </c>
      <c r="E26" s="16">
        <f t="shared" si="3"/>
        <v>400</v>
      </c>
    </row>
    <row r="27" spans="1:5" x14ac:dyDescent="0.25">
      <c r="A27" s="19">
        <v>3</v>
      </c>
      <c r="B27" s="15" t="s">
        <v>5</v>
      </c>
      <c r="C27" s="16">
        <f t="shared" ref="C27:E27" si="4">C28</f>
        <v>0</v>
      </c>
      <c r="D27" s="16">
        <f t="shared" si="4"/>
        <v>400</v>
      </c>
      <c r="E27" s="16">
        <f t="shared" si="4"/>
        <v>400</v>
      </c>
    </row>
    <row r="28" spans="1:5" x14ac:dyDescent="0.25">
      <c r="A28" s="20">
        <v>32</v>
      </c>
      <c r="B28" s="15" t="s">
        <v>7</v>
      </c>
      <c r="C28" s="22">
        <v>0</v>
      </c>
      <c r="D28" s="22">
        <f>E28-C28</f>
        <v>400</v>
      </c>
      <c r="E28" s="22">
        <v>400</v>
      </c>
    </row>
    <row r="29" spans="1:5" x14ac:dyDescent="0.25">
      <c r="A29" s="14" t="s">
        <v>8</v>
      </c>
      <c r="B29" s="15" t="s">
        <v>9</v>
      </c>
      <c r="C29" s="16">
        <f t="shared" ref="C29:E30" si="5">C30</f>
        <v>438016</v>
      </c>
      <c r="D29" s="16">
        <f>D30</f>
        <v>831959</v>
      </c>
      <c r="E29" s="16">
        <f t="shared" si="5"/>
        <v>1269975</v>
      </c>
    </row>
    <row r="30" spans="1:5" x14ac:dyDescent="0.25">
      <c r="A30" s="17">
        <v>942</v>
      </c>
      <c r="B30" s="15" t="s">
        <v>3</v>
      </c>
      <c r="C30" s="16">
        <f t="shared" si="5"/>
        <v>438016</v>
      </c>
      <c r="D30" s="16">
        <f>D31+D39</f>
        <v>831959</v>
      </c>
      <c r="E30" s="16">
        <f>E31+E39</f>
        <v>1269975</v>
      </c>
    </row>
    <row r="31" spans="1:5" x14ac:dyDescent="0.25">
      <c r="A31" s="18">
        <v>11</v>
      </c>
      <c r="B31" s="15" t="s">
        <v>4</v>
      </c>
      <c r="C31" s="16">
        <f>C32+C37</f>
        <v>438016</v>
      </c>
      <c r="D31" s="16">
        <f>D32+D37</f>
        <v>804959</v>
      </c>
      <c r="E31" s="16">
        <f>E32+E37</f>
        <v>1242975</v>
      </c>
    </row>
    <row r="32" spans="1:5" x14ac:dyDescent="0.25">
      <c r="A32" s="19">
        <v>3</v>
      </c>
      <c r="B32" s="15" t="s">
        <v>5</v>
      </c>
      <c r="C32" s="16">
        <f>SUM(C33:C36)</f>
        <v>381516</v>
      </c>
      <c r="D32" s="16">
        <f>SUM(D33:D36)</f>
        <v>792159</v>
      </c>
      <c r="E32" s="16">
        <f>SUM(E33:E36)</f>
        <v>1173675</v>
      </c>
    </row>
    <row r="33" spans="1:5" x14ac:dyDescent="0.25">
      <c r="A33" s="20">
        <v>31</v>
      </c>
      <c r="B33" s="15" t="s">
        <v>6</v>
      </c>
      <c r="C33" s="22"/>
      <c r="D33" s="22">
        <f>E33-C33</f>
        <v>745858</v>
      </c>
      <c r="E33" s="22">
        <v>745858</v>
      </c>
    </row>
    <row r="34" spans="1:5" x14ac:dyDescent="0.25">
      <c r="A34" s="20">
        <v>32</v>
      </c>
      <c r="B34" s="15" t="s">
        <v>7</v>
      </c>
      <c r="C34" s="22">
        <v>380116</v>
      </c>
      <c r="D34" s="22">
        <f t="shared" ref="D34:D36" si="6">E34-C34</f>
        <v>42501</v>
      </c>
      <c r="E34" s="22">
        <v>422617</v>
      </c>
    </row>
    <row r="35" spans="1:5" x14ac:dyDescent="0.25">
      <c r="A35" s="20">
        <v>34</v>
      </c>
      <c r="B35" s="15" t="s">
        <v>15</v>
      </c>
      <c r="C35" s="22">
        <v>300</v>
      </c>
      <c r="D35" s="22">
        <f t="shared" si="6"/>
        <v>-100</v>
      </c>
      <c r="E35" s="22">
        <v>200</v>
      </c>
    </row>
    <row r="36" spans="1:5" x14ac:dyDescent="0.25">
      <c r="A36" s="20">
        <v>37</v>
      </c>
      <c r="B36" s="15" t="s">
        <v>16</v>
      </c>
      <c r="C36" s="22">
        <v>1100</v>
      </c>
      <c r="D36" s="22">
        <f t="shared" si="6"/>
        <v>3900</v>
      </c>
      <c r="E36" s="22">
        <v>5000</v>
      </c>
    </row>
    <row r="37" spans="1:5" x14ac:dyDescent="0.25">
      <c r="A37" s="19">
        <v>4</v>
      </c>
      <c r="B37" s="15" t="s">
        <v>12</v>
      </c>
      <c r="C37" s="16">
        <f>C38</f>
        <v>56500</v>
      </c>
      <c r="D37" s="16">
        <f>D38</f>
        <v>12800</v>
      </c>
      <c r="E37" s="16">
        <f>E38</f>
        <v>69300</v>
      </c>
    </row>
    <row r="38" spans="1:5" x14ac:dyDescent="0.25">
      <c r="A38" s="20">
        <v>42</v>
      </c>
      <c r="B38" s="15" t="s">
        <v>13</v>
      </c>
      <c r="C38" s="21">
        <v>56500</v>
      </c>
      <c r="D38" s="21">
        <f>E38-C38</f>
        <v>12800</v>
      </c>
      <c r="E38" s="21">
        <v>69300</v>
      </c>
    </row>
    <row r="39" spans="1:5" x14ac:dyDescent="0.25">
      <c r="A39" s="18">
        <v>581</v>
      </c>
      <c r="B39" s="36" t="s">
        <v>42</v>
      </c>
      <c r="C39" s="16">
        <f>C40+C45</f>
        <v>0</v>
      </c>
      <c r="D39" s="16">
        <f>D40+D45</f>
        <v>27000</v>
      </c>
      <c r="E39" s="16">
        <f>E40+E45</f>
        <v>27000</v>
      </c>
    </row>
    <row r="40" spans="1:5" x14ac:dyDescent="0.25">
      <c r="A40" s="19">
        <v>3</v>
      </c>
      <c r="B40" s="15" t="s">
        <v>5</v>
      </c>
      <c r="C40" s="16">
        <f>SUM(C41:C44)</f>
        <v>0</v>
      </c>
      <c r="D40" s="16">
        <f>SUM(D41:D44)</f>
        <v>12000</v>
      </c>
      <c r="E40" s="16">
        <f>SUM(E41:E44)</f>
        <v>12000</v>
      </c>
    </row>
    <row r="41" spans="1:5" x14ac:dyDescent="0.25">
      <c r="A41" s="20">
        <v>31</v>
      </c>
      <c r="B41" s="15" t="s">
        <v>6</v>
      </c>
      <c r="C41" s="22"/>
      <c r="D41" s="22"/>
      <c r="E41" s="22"/>
    </row>
    <row r="42" spans="1:5" x14ac:dyDescent="0.25">
      <c r="A42" s="20">
        <v>32</v>
      </c>
      <c r="B42" s="15" t="s">
        <v>7</v>
      </c>
      <c r="C42" s="22"/>
      <c r="D42" s="22">
        <v>12000</v>
      </c>
      <c r="E42" s="22">
        <v>12000</v>
      </c>
    </row>
    <row r="43" spans="1:5" x14ac:dyDescent="0.25">
      <c r="A43" s="20">
        <v>34</v>
      </c>
      <c r="B43" s="15" t="s">
        <v>15</v>
      </c>
      <c r="C43" s="22"/>
      <c r="D43" s="22"/>
      <c r="E43" s="22"/>
    </row>
    <row r="44" spans="1:5" x14ac:dyDescent="0.25">
      <c r="A44" s="20">
        <v>37</v>
      </c>
      <c r="B44" s="15" t="s">
        <v>16</v>
      </c>
      <c r="C44" s="22"/>
      <c r="D44" s="22"/>
      <c r="E44" s="22"/>
    </row>
    <row r="45" spans="1:5" x14ac:dyDescent="0.25">
      <c r="A45" s="19">
        <v>4</v>
      </c>
      <c r="B45" s="15" t="s">
        <v>12</v>
      </c>
      <c r="C45" s="16">
        <f>C46</f>
        <v>0</v>
      </c>
      <c r="D45" s="16">
        <f>D46</f>
        <v>15000</v>
      </c>
      <c r="E45" s="16">
        <f>E46</f>
        <v>15000</v>
      </c>
    </row>
    <row r="46" spans="1:5" x14ac:dyDescent="0.25">
      <c r="A46" s="20">
        <v>42</v>
      </c>
      <c r="B46" s="15" t="s">
        <v>13</v>
      </c>
      <c r="C46" s="21"/>
      <c r="D46" s="21">
        <v>15000</v>
      </c>
      <c r="E46" s="21">
        <v>15000</v>
      </c>
    </row>
    <row r="47" spans="1:5" x14ac:dyDescent="0.25">
      <c r="A47" s="14" t="s">
        <v>21</v>
      </c>
      <c r="B47" s="15" t="s">
        <v>22</v>
      </c>
      <c r="C47" s="16">
        <f>C48</f>
        <v>168389</v>
      </c>
      <c r="D47" s="16">
        <f>D48</f>
        <v>-53209</v>
      </c>
      <c r="E47" s="16">
        <f>E48</f>
        <v>115180</v>
      </c>
    </row>
    <row r="48" spans="1:5" x14ac:dyDescent="0.25">
      <c r="A48" s="17">
        <v>942</v>
      </c>
      <c r="B48" s="15" t="s">
        <v>3</v>
      </c>
      <c r="C48" s="16">
        <f>C49+C56</f>
        <v>168389</v>
      </c>
      <c r="D48" s="16">
        <f>D49+D56</f>
        <v>-53209</v>
      </c>
      <c r="E48" s="16">
        <f>E49+E56</f>
        <v>115180</v>
      </c>
    </row>
    <row r="49" spans="1:5" x14ac:dyDescent="0.25">
      <c r="A49" s="18">
        <v>51</v>
      </c>
      <c r="B49" s="15" t="s">
        <v>10</v>
      </c>
      <c r="C49" s="16">
        <f>C50+C54</f>
        <v>57389</v>
      </c>
      <c r="D49" s="16">
        <f>D50+D54</f>
        <v>27808</v>
      </c>
      <c r="E49" s="16">
        <f>E50+E54</f>
        <v>85197</v>
      </c>
    </row>
    <row r="50" spans="1:5" x14ac:dyDescent="0.25">
      <c r="A50" s="19">
        <v>3</v>
      </c>
      <c r="B50" s="15" t="s">
        <v>5</v>
      </c>
      <c r="C50" s="16">
        <f t="shared" ref="C50:E50" si="7">C51+C52+C53</f>
        <v>30000</v>
      </c>
      <c r="D50" s="16">
        <f t="shared" si="7"/>
        <v>53608</v>
      </c>
      <c r="E50" s="16">
        <f t="shared" si="7"/>
        <v>83608</v>
      </c>
    </row>
    <row r="51" spans="1:5" x14ac:dyDescent="0.25">
      <c r="A51" s="20">
        <v>31</v>
      </c>
      <c r="B51" s="15" t="s">
        <v>6</v>
      </c>
      <c r="C51" s="21"/>
      <c r="D51" s="21">
        <f>E51-C51</f>
        <v>12300</v>
      </c>
      <c r="E51" s="21">
        <v>12300</v>
      </c>
    </row>
    <row r="52" spans="1:5" x14ac:dyDescent="0.25">
      <c r="A52" s="20">
        <v>32</v>
      </c>
      <c r="B52" s="15" t="s">
        <v>7</v>
      </c>
      <c r="C52" s="21">
        <v>30000</v>
      </c>
      <c r="D52" s="21">
        <f t="shared" ref="D52:D53" si="8">E52-C52</f>
        <v>41308</v>
      </c>
      <c r="E52" s="21">
        <v>71308</v>
      </c>
    </row>
    <row r="53" spans="1:5" x14ac:dyDescent="0.25">
      <c r="A53" s="20">
        <v>34</v>
      </c>
      <c r="B53" s="15" t="s">
        <v>15</v>
      </c>
      <c r="C53" s="21"/>
      <c r="D53" s="21">
        <f t="shared" si="8"/>
        <v>0</v>
      </c>
      <c r="E53" s="21">
        <v>0</v>
      </c>
    </row>
    <row r="54" spans="1:5" x14ac:dyDescent="0.25">
      <c r="A54" s="19">
        <v>4</v>
      </c>
      <c r="B54" s="15" t="s">
        <v>12</v>
      </c>
      <c r="C54" s="16">
        <f>C55</f>
        <v>27389</v>
      </c>
      <c r="D54" s="16">
        <f>D55</f>
        <v>-25800</v>
      </c>
      <c r="E54" s="16">
        <f>E55</f>
        <v>1589</v>
      </c>
    </row>
    <row r="55" spans="1:5" x14ac:dyDescent="0.25">
      <c r="A55" s="20">
        <v>42</v>
      </c>
      <c r="B55" s="15" t="s">
        <v>13</v>
      </c>
      <c r="C55" s="21">
        <v>27389</v>
      </c>
      <c r="D55" s="21">
        <f>E55-C55</f>
        <v>-25800</v>
      </c>
      <c r="E55" s="21">
        <v>1589</v>
      </c>
    </row>
    <row r="56" spans="1:5" x14ac:dyDescent="0.25">
      <c r="A56" s="18">
        <v>52</v>
      </c>
      <c r="B56" s="15" t="s">
        <v>11</v>
      </c>
      <c r="C56" s="16">
        <f>C57+C63</f>
        <v>111000</v>
      </c>
      <c r="D56" s="16">
        <f>D57+D63</f>
        <v>-81017</v>
      </c>
      <c r="E56" s="16">
        <f>E57+E63</f>
        <v>29983</v>
      </c>
    </row>
    <row r="57" spans="1:5" x14ac:dyDescent="0.25">
      <c r="A57" s="19">
        <v>3</v>
      </c>
      <c r="B57" s="15" t="s">
        <v>5</v>
      </c>
      <c r="C57" s="16">
        <f t="shared" ref="C57:E57" si="9">SUM(C58:C62)</f>
        <v>0</v>
      </c>
      <c r="D57" s="16">
        <f t="shared" si="9"/>
        <v>11273</v>
      </c>
      <c r="E57" s="16">
        <f t="shared" si="9"/>
        <v>11273</v>
      </c>
    </row>
    <row r="58" spans="1:5" x14ac:dyDescent="0.25">
      <c r="A58" s="20">
        <v>31</v>
      </c>
      <c r="B58" s="15" t="s">
        <v>6</v>
      </c>
      <c r="C58" s="21"/>
      <c r="D58" s="21">
        <f>E58-C58</f>
        <v>0</v>
      </c>
      <c r="E58" s="21"/>
    </row>
    <row r="59" spans="1:5" x14ac:dyDescent="0.25">
      <c r="A59" s="20">
        <v>32</v>
      </c>
      <c r="B59" s="15" t="s">
        <v>7</v>
      </c>
      <c r="C59" s="21"/>
      <c r="D59" s="21">
        <f t="shared" ref="D59:D62" si="10">E59-C59</f>
        <v>11256</v>
      </c>
      <c r="E59" s="21">
        <v>11256</v>
      </c>
    </row>
    <row r="60" spans="1:5" x14ac:dyDescent="0.25">
      <c r="A60" s="20">
        <v>34</v>
      </c>
      <c r="B60" s="15" t="s">
        <v>15</v>
      </c>
      <c r="C60" s="21"/>
      <c r="D60" s="21">
        <f t="shared" si="10"/>
        <v>17</v>
      </c>
      <c r="E60" s="21">
        <v>17</v>
      </c>
    </row>
    <row r="61" spans="1:5" x14ac:dyDescent="0.25">
      <c r="A61" s="20">
        <v>36</v>
      </c>
      <c r="B61" s="32" t="s">
        <v>25</v>
      </c>
      <c r="C61" s="21"/>
      <c r="D61" s="21">
        <f t="shared" si="10"/>
        <v>0</v>
      </c>
      <c r="E61" s="21"/>
    </row>
    <row r="62" spans="1:5" x14ac:dyDescent="0.25">
      <c r="A62" s="30">
        <v>38</v>
      </c>
      <c r="B62" s="34" t="s">
        <v>40</v>
      </c>
      <c r="C62" s="31"/>
      <c r="D62" s="21">
        <f t="shared" si="10"/>
        <v>0</v>
      </c>
      <c r="E62" s="21"/>
    </row>
    <row r="63" spans="1:5" x14ac:dyDescent="0.25">
      <c r="A63" s="19">
        <v>4</v>
      </c>
      <c r="B63" s="33" t="s">
        <v>12</v>
      </c>
      <c r="C63" s="16">
        <f>C64+C65</f>
        <v>111000</v>
      </c>
      <c r="D63" s="16">
        <f>D64+D65</f>
        <v>-92290</v>
      </c>
      <c r="E63" s="16">
        <f>E64+E65</f>
        <v>18710</v>
      </c>
    </row>
    <row r="64" spans="1:5" x14ac:dyDescent="0.25">
      <c r="A64" s="20">
        <v>42</v>
      </c>
      <c r="B64" s="15" t="s">
        <v>13</v>
      </c>
      <c r="C64" s="21">
        <v>111000</v>
      </c>
      <c r="D64" s="21">
        <f>E64-C64</f>
        <v>-97290</v>
      </c>
      <c r="E64" s="21">
        <v>13710</v>
      </c>
    </row>
    <row r="65" spans="1:5" x14ac:dyDescent="0.25">
      <c r="A65" s="20">
        <v>45</v>
      </c>
      <c r="B65" s="15" t="s">
        <v>39</v>
      </c>
      <c r="C65" s="21"/>
      <c r="D65" s="21">
        <f>E65-C65</f>
        <v>5000</v>
      </c>
      <c r="E65" s="21">
        <v>5000</v>
      </c>
    </row>
    <row r="66" spans="1:5" x14ac:dyDescent="0.25">
      <c r="A66" s="14" t="s">
        <v>23</v>
      </c>
      <c r="B66" s="15" t="s">
        <v>24</v>
      </c>
      <c r="C66" s="16">
        <f>C67</f>
        <v>1263879</v>
      </c>
      <c r="D66" s="16">
        <f>D67</f>
        <v>-256078</v>
      </c>
      <c r="E66" s="16">
        <f>E67</f>
        <v>1007801</v>
      </c>
    </row>
    <row r="67" spans="1:5" x14ac:dyDescent="0.25">
      <c r="A67" s="17">
        <v>942</v>
      </c>
      <c r="B67" s="15" t="s">
        <v>3</v>
      </c>
      <c r="C67" s="16">
        <f>C68+C76++C85+C95+C102</f>
        <v>1263879</v>
      </c>
      <c r="D67" s="16">
        <f>D68+D76++D85+D95+D102</f>
        <v>-256078</v>
      </c>
      <c r="E67" s="16">
        <f>E68+E76++E85+E95+E102</f>
        <v>1007801</v>
      </c>
    </row>
    <row r="68" spans="1:5" x14ac:dyDescent="0.25">
      <c r="A68" s="18">
        <v>31</v>
      </c>
      <c r="B68" s="15" t="s">
        <v>14</v>
      </c>
      <c r="C68" s="16">
        <f>C69+C74</f>
        <v>111335</v>
      </c>
      <c r="D68" s="16">
        <f>D69+D74</f>
        <v>50440</v>
      </c>
      <c r="E68" s="16">
        <f>E69+E74</f>
        <v>161775</v>
      </c>
    </row>
    <row r="69" spans="1:5" x14ac:dyDescent="0.25">
      <c r="A69" s="19">
        <v>3</v>
      </c>
      <c r="B69" s="15" t="s">
        <v>5</v>
      </c>
      <c r="C69" s="16">
        <f>SUM(C70:C73)</f>
        <v>111335</v>
      </c>
      <c r="D69" s="16">
        <f>SUM(D70:D73)</f>
        <v>47440</v>
      </c>
      <c r="E69" s="16">
        <f>SUM(E70:E73)</f>
        <v>158775</v>
      </c>
    </row>
    <row r="70" spans="1:5" x14ac:dyDescent="0.25">
      <c r="A70" s="20">
        <v>31</v>
      </c>
      <c r="B70" s="15" t="s">
        <v>6</v>
      </c>
      <c r="C70" s="21">
        <v>15000</v>
      </c>
      <c r="D70" s="21">
        <f>E70-C70</f>
        <v>0</v>
      </c>
      <c r="E70" s="21">
        <v>15000</v>
      </c>
    </row>
    <row r="71" spans="1:5" x14ac:dyDescent="0.25">
      <c r="A71" s="20">
        <v>32</v>
      </c>
      <c r="B71" s="15" t="s">
        <v>7</v>
      </c>
      <c r="C71" s="21">
        <v>94135</v>
      </c>
      <c r="D71" s="21">
        <f t="shared" ref="D71:D73" si="11">E71-C71</f>
        <v>46340</v>
      </c>
      <c r="E71" s="21">
        <v>140475</v>
      </c>
    </row>
    <row r="72" spans="1:5" x14ac:dyDescent="0.25">
      <c r="A72" s="20">
        <v>34</v>
      </c>
      <c r="B72" s="15" t="s">
        <v>15</v>
      </c>
      <c r="C72" s="21">
        <v>200</v>
      </c>
      <c r="D72" s="21">
        <f t="shared" si="11"/>
        <v>-100</v>
      </c>
      <c r="E72" s="21">
        <v>100</v>
      </c>
    </row>
    <row r="73" spans="1:5" x14ac:dyDescent="0.25">
      <c r="A73" s="20">
        <v>38</v>
      </c>
      <c r="B73" s="15" t="s">
        <v>29</v>
      </c>
      <c r="C73" s="21">
        <v>2000</v>
      </c>
      <c r="D73" s="21">
        <f t="shared" si="11"/>
        <v>1200</v>
      </c>
      <c r="E73" s="21">
        <v>3200</v>
      </c>
    </row>
    <row r="74" spans="1:5" x14ac:dyDescent="0.25">
      <c r="A74" s="19">
        <v>4</v>
      </c>
      <c r="B74" s="15" t="s">
        <v>12</v>
      </c>
      <c r="C74" s="16">
        <f>C75</f>
        <v>0</v>
      </c>
      <c r="D74" s="16">
        <f>D75</f>
        <v>3000</v>
      </c>
      <c r="E74" s="16">
        <f>E75</f>
        <v>3000</v>
      </c>
    </row>
    <row r="75" spans="1:5" x14ac:dyDescent="0.25">
      <c r="A75" s="20">
        <v>42</v>
      </c>
      <c r="B75" s="15" t="s">
        <v>13</v>
      </c>
      <c r="C75" s="21"/>
      <c r="D75" s="21">
        <f>E75-C75</f>
        <v>3000</v>
      </c>
      <c r="E75" s="21">
        <v>3000</v>
      </c>
    </row>
    <row r="76" spans="1:5" x14ac:dyDescent="0.25">
      <c r="A76" s="18">
        <v>43</v>
      </c>
      <c r="B76" s="15" t="s">
        <v>18</v>
      </c>
      <c r="C76" s="16">
        <f>C77+C82</f>
        <v>1148800</v>
      </c>
      <c r="D76" s="16">
        <f>D77+D82</f>
        <v>-369703</v>
      </c>
      <c r="E76" s="16">
        <f>E77+E82</f>
        <v>779097</v>
      </c>
    </row>
    <row r="77" spans="1:5" x14ac:dyDescent="0.25">
      <c r="A77" s="19">
        <v>3</v>
      </c>
      <c r="B77" s="15" t="s">
        <v>5</v>
      </c>
      <c r="C77" s="16">
        <f>SUM(C78:C81)</f>
        <v>1056800</v>
      </c>
      <c r="D77" s="16">
        <f>SUM(D78:D81)</f>
        <v>-280703</v>
      </c>
      <c r="E77" s="16">
        <f>SUM(E78:E81)</f>
        <v>776097</v>
      </c>
    </row>
    <row r="78" spans="1:5" x14ac:dyDescent="0.25">
      <c r="A78" s="20">
        <v>31</v>
      </c>
      <c r="B78" s="15" t="s">
        <v>6</v>
      </c>
      <c r="C78" s="21">
        <v>346600</v>
      </c>
      <c r="D78" s="21">
        <f>E78-C78</f>
        <v>-39203</v>
      </c>
      <c r="E78" s="21">
        <v>307397</v>
      </c>
    </row>
    <row r="79" spans="1:5" x14ac:dyDescent="0.25">
      <c r="A79" s="20">
        <v>32</v>
      </c>
      <c r="B79" s="15" t="s">
        <v>7</v>
      </c>
      <c r="C79" s="21">
        <v>682700</v>
      </c>
      <c r="D79" s="21">
        <f t="shared" ref="D79:D81" si="12">E79-C79</f>
        <v>-223000</v>
      </c>
      <c r="E79" s="21">
        <v>459700</v>
      </c>
    </row>
    <row r="80" spans="1:5" x14ac:dyDescent="0.25">
      <c r="A80" s="20">
        <v>34</v>
      </c>
      <c r="B80" s="15" t="s">
        <v>15</v>
      </c>
      <c r="C80" s="21">
        <v>12500</v>
      </c>
      <c r="D80" s="21">
        <f t="shared" si="12"/>
        <v>-3500</v>
      </c>
      <c r="E80" s="21">
        <v>9000</v>
      </c>
    </row>
    <row r="81" spans="1:5" x14ac:dyDescent="0.25">
      <c r="A81" s="20">
        <v>37</v>
      </c>
      <c r="B81" s="15" t="s">
        <v>16</v>
      </c>
      <c r="C81" s="21">
        <v>15000</v>
      </c>
      <c r="D81" s="21">
        <f t="shared" si="12"/>
        <v>-15000</v>
      </c>
      <c r="E81" s="21">
        <v>0</v>
      </c>
    </row>
    <row r="82" spans="1:5" x14ac:dyDescent="0.25">
      <c r="A82" s="19">
        <v>4</v>
      </c>
      <c r="B82" s="15" t="s">
        <v>12</v>
      </c>
      <c r="C82" s="16">
        <f>SUM(C83:C84)</f>
        <v>92000</v>
      </c>
      <c r="D82" s="16">
        <f>SUM(D83:D84)</f>
        <v>-89000</v>
      </c>
      <c r="E82" s="16">
        <f>SUM(E83:E84)</f>
        <v>3000</v>
      </c>
    </row>
    <row r="83" spans="1:5" x14ac:dyDescent="0.25">
      <c r="A83" s="20">
        <v>41</v>
      </c>
      <c r="B83" s="15" t="s">
        <v>17</v>
      </c>
      <c r="C83" s="21"/>
      <c r="D83" s="21">
        <f>E83-C83</f>
        <v>0</v>
      </c>
      <c r="E83" s="21"/>
    </row>
    <row r="84" spans="1:5" x14ac:dyDescent="0.25">
      <c r="A84" s="20">
        <v>42</v>
      </c>
      <c r="B84" s="15" t="s">
        <v>13</v>
      </c>
      <c r="C84" s="21">
        <v>92000</v>
      </c>
      <c r="D84" s="21">
        <f>E84-C84</f>
        <v>-89000</v>
      </c>
      <c r="E84" s="21">
        <v>3000</v>
      </c>
    </row>
    <row r="85" spans="1:5" x14ac:dyDescent="0.25">
      <c r="A85" s="18">
        <v>52</v>
      </c>
      <c r="B85" s="15" t="s">
        <v>11</v>
      </c>
      <c r="C85" s="16">
        <f>C86</f>
        <v>3534</v>
      </c>
      <c r="D85" s="16">
        <f>D86</f>
        <v>41437</v>
      </c>
      <c r="E85" s="16">
        <f>E86</f>
        <v>44971</v>
      </c>
    </row>
    <row r="86" spans="1:5" x14ac:dyDescent="0.25">
      <c r="A86" s="19">
        <v>3</v>
      </c>
      <c r="B86" s="15" t="s">
        <v>5</v>
      </c>
      <c r="C86" s="16">
        <f>SUM(C87:C90)</f>
        <v>3534</v>
      </c>
      <c r="D86" s="16">
        <f>SUM(D87:D90)</f>
        <v>41437</v>
      </c>
      <c r="E86" s="16">
        <f>SUM(E87:E90)</f>
        <v>44971</v>
      </c>
    </row>
    <row r="87" spans="1:5" x14ac:dyDescent="0.25">
      <c r="A87" s="20">
        <v>31</v>
      </c>
      <c r="B87" s="15" t="s">
        <v>6</v>
      </c>
      <c r="C87" s="21"/>
      <c r="D87" s="21">
        <f>E87-C87</f>
        <v>4570</v>
      </c>
      <c r="E87" s="21">
        <v>4570</v>
      </c>
    </row>
    <row r="88" spans="1:5" x14ac:dyDescent="0.25">
      <c r="A88" s="20">
        <v>32</v>
      </c>
      <c r="B88" s="15" t="s">
        <v>7</v>
      </c>
      <c r="C88" s="21">
        <v>3534</v>
      </c>
      <c r="D88" s="21">
        <f t="shared" ref="D88:D90" si="13">E88-C88</f>
        <v>36867</v>
      </c>
      <c r="E88" s="21">
        <v>40401</v>
      </c>
    </row>
    <row r="89" spans="1:5" x14ac:dyDescent="0.25">
      <c r="A89" s="20">
        <v>34</v>
      </c>
      <c r="B89" s="15" t="s">
        <v>15</v>
      </c>
      <c r="C89" s="21"/>
      <c r="D89" s="21">
        <f t="shared" si="13"/>
        <v>0</v>
      </c>
      <c r="E89" s="21"/>
    </row>
    <row r="90" spans="1:5" x14ac:dyDescent="0.25">
      <c r="A90" s="20">
        <v>37</v>
      </c>
      <c r="B90" s="15" t="s">
        <v>16</v>
      </c>
      <c r="C90" s="21"/>
      <c r="D90" s="21">
        <f t="shared" si="13"/>
        <v>0</v>
      </c>
      <c r="E90" s="21"/>
    </row>
    <row r="91" spans="1:5" x14ac:dyDescent="0.25">
      <c r="A91" s="19">
        <v>4</v>
      </c>
      <c r="B91" s="15" t="s">
        <v>12</v>
      </c>
      <c r="C91" s="16">
        <f>SUM(C92:C92)</f>
        <v>0</v>
      </c>
      <c r="D91" s="16">
        <f>SUM(D92:D92)</f>
        <v>0</v>
      </c>
      <c r="E91" s="16">
        <f>SUM(E92:E92)</f>
        <v>0</v>
      </c>
    </row>
    <row r="92" spans="1:5" x14ac:dyDescent="0.25">
      <c r="A92" s="20">
        <v>42</v>
      </c>
      <c r="B92" s="15" t="s">
        <v>13</v>
      </c>
      <c r="C92" s="21"/>
      <c r="D92" s="21">
        <f>E92-C92</f>
        <v>0</v>
      </c>
      <c r="E92" s="21"/>
    </row>
    <row r="93" spans="1:5" x14ac:dyDescent="0.25">
      <c r="A93" s="19">
        <v>5</v>
      </c>
      <c r="B93" s="15" t="s">
        <v>26</v>
      </c>
      <c r="C93" s="16">
        <f>SUM(C94:C94)</f>
        <v>0</v>
      </c>
      <c r="D93" s="16">
        <f>SUM(D94:D94)</f>
        <v>0</v>
      </c>
      <c r="E93" s="16">
        <f>SUM(E94:E94)</f>
        <v>0</v>
      </c>
    </row>
    <row r="94" spans="1:5" x14ac:dyDescent="0.25">
      <c r="A94" s="20">
        <v>51</v>
      </c>
      <c r="B94" s="15" t="s">
        <v>27</v>
      </c>
      <c r="C94" s="21"/>
      <c r="D94" s="21">
        <f>E94-C94</f>
        <v>0</v>
      </c>
      <c r="E94" s="21"/>
    </row>
    <row r="95" spans="1:5" x14ac:dyDescent="0.25">
      <c r="A95" s="18">
        <v>6</v>
      </c>
      <c r="B95" s="15" t="s">
        <v>31</v>
      </c>
      <c r="C95" s="16">
        <f>C96+C100</f>
        <v>0</v>
      </c>
      <c r="D95" s="16">
        <f>D96+D100</f>
        <v>21358</v>
      </c>
      <c r="E95" s="16">
        <f>E96+E100</f>
        <v>21358</v>
      </c>
    </row>
    <row r="96" spans="1:5" x14ac:dyDescent="0.25">
      <c r="A96" s="19">
        <v>3</v>
      </c>
      <c r="B96" s="15" t="s">
        <v>5</v>
      </c>
      <c r="C96" s="16">
        <f>SUM(C97:C99)</f>
        <v>0</v>
      </c>
      <c r="D96" s="16">
        <f>SUM(D97:D99)</f>
        <v>20683</v>
      </c>
      <c r="E96" s="16">
        <f>SUM(E97:E99)</f>
        <v>20683</v>
      </c>
    </row>
    <row r="97" spans="1:5" x14ac:dyDescent="0.25">
      <c r="A97" s="20">
        <v>32</v>
      </c>
      <c r="B97" s="15" t="s">
        <v>7</v>
      </c>
      <c r="C97" s="21"/>
      <c r="D97" s="21">
        <f>E97-C97</f>
        <v>20683</v>
      </c>
      <c r="E97" s="21">
        <v>20683</v>
      </c>
    </row>
    <row r="98" spans="1:5" x14ac:dyDescent="0.25">
      <c r="A98" s="20">
        <v>34</v>
      </c>
      <c r="B98" s="15" t="s">
        <v>15</v>
      </c>
      <c r="C98" s="21"/>
      <c r="D98" s="21">
        <f t="shared" ref="D98:D99" si="14">E98-C98</f>
        <v>0</v>
      </c>
      <c r="E98" s="21"/>
    </row>
    <row r="99" spans="1:5" x14ac:dyDescent="0.25">
      <c r="A99" s="20">
        <v>38</v>
      </c>
      <c r="B99" s="15" t="s">
        <v>29</v>
      </c>
      <c r="C99" s="21"/>
      <c r="D99" s="21">
        <f t="shared" si="14"/>
        <v>0</v>
      </c>
      <c r="E99" s="21"/>
    </row>
    <row r="100" spans="1:5" x14ac:dyDescent="0.25">
      <c r="A100" s="19">
        <v>4</v>
      </c>
      <c r="B100" s="15" t="s">
        <v>12</v>
      </c>
      <c r="C100" s="16">
        <f>SUM(C101:C101)</f>
        <v>0</v>
      </c>
      <c r="D100" s="16">
        <f>SUM(D101:D101)</f>
        <v>675</v>
      </c>
      <c r="E100" s="16">
        <f>SUM(E101:E101)</f>
        <v>675</v>
      </c>
    </row>
    <row r="101" spans="1:5" x14ac:dyDescent="0.25">
      <c r="A101" s="20">
        <v>42</v>
      </c>
      <c r="B101" s="15" t="s">
        <v>13</v>
      </c>
      <c r="C101" s="21"/>
      <c r="D101" s="21">
        <f>E101-C101</f>
        <v>675</v>
      </c>
      <c r="E101" s="21">
        <v>675</v>
      </c>
    </row>
    <row r="102" spans="1:5" x14ac:dyDescent="0.25">
      <c r="A102" s="18">
        <v>7</v>
      </c>
      <c r="B102" s="15" t="s">
        <v>28</v>
      </c>
      <c r="C102" s="16">
        <f>C103</f>
        <v>210</v>
      </c>
      <c r="D102" s="16">
        <f>D103</f>
        <v>390</v>
      </c>
      <c r="E102" s="16">
        <f>E103</f>
        <v>600</v>
      </c>
    </row>
    <row r="103" spans="1:5" x14ac:dyDescent="0.25">
      <c r="A103" s="19">
        <v>4</v>
      </c>
      <c r="B103" s="15" t="s">
        <v>12</v>
      </c>
      <c r="C103" s="16">
        <f>SUM(C104:C104)</f>
        <v>210</v>
      </c>
      <c r="D103" s="16">
        <f>SUM(D104:D104)</f>
        <v>390</v>
      </c>
      <c r="E103" s="16">
        <f>SUM(E104:E104)</f>
        <v>600</v>
      </c>
    </row>
    <row r="104" spans="1:5" x14ac:dyDescent="0.25">
      <c r="A104" s="20">
        <v>42</v>
      </c>
      <c r="B104" s="15" t="s">
        <v>13</v>
      </c>
      <c r="C104" s="21">
        <v>210</v>
      </c>
      <c r="D104" s="21">
        <f>E104-C104</f>
        <v>390</v>
      </c>
      <c r="E104" s="21">
        <v>600</v>
      </c>
    </row>
  </sheetData>
  <mergeCells count="1">
    <mergeCell ref="A3:E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maric</dc:creator>
  <cp:lastModifiedBy>sandra marić</cp:lastModifiedBy>
  <cp:lastPrinted>2025-07-31T07:32:35Z</cp:lastPrinted>
  <dcterms:created xsi:type="dcterms:W3CDTF">2022-09-27T11:53:02Z</dcterms:created>
  <dcterms:modified xsi:type="dcterms:W3CDTF">2025-12-09T12:52:06Z</dcterms:modified>
</cp:coreProperties>
</file>