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andra\Documents\FI\2024\1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1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G307" i="9"/>
  <c r="F307" i="9"/>
  <c r="E307" i="9"/>
  <c r="H306" i="9"/>
  <c r="G306" i="9"/>
  <c r="E306" i="9" s="1"/>
  <c r="F306" i="9"/>
  <c r="H305" i="9"/>
  <c r="G305" i="9"/>
  <c r="E305" i="9" s="1"/>
  <c r="B305" i="9" s="1"/>
  <c r="F305" i="9"/>
  <c r="H304" i="9"/>
  <c r="G304" i="9"/>
  <c r="F304" i="9"/>
  <c r="E304" i="9"/>
  <c r="B304" i="9" s="1"/>
  <c r="H303" i="9"/>
  <c r="G303" i="9"/>
  <c r="E303" i="9" s="1"/>
  <c r="F303" i="9"/>
  <c r="H302" i="9"/>
  <c r="G302" i="9"/>
  <c r="E302" i="9" s="1"/>
  <c r="F302" i="9"/>
  <c r="H301" i="9"/>
  <c r="G301" i="9"/>
  <c r="E301" i="9" s="1"/>
  <c r="F301" i="9"/>
  <c r="B301" i="9"/>
  <c r="H300" i="9"/>
  <c r="G300" i="9"/>
  <c r="F300" i="9"/>
  <c r="E300" i="9"/>
  <c r="B300" i="9" s="1"/>
  <c r="H299" i="9"/>
  <c r="G299" i="9"/>
  <c r="F299" i="9"/>
  <c r="E299" i="9"/>
  <c r="H298" i="9"/>
  <c r="G298" i="9"/>
  <c r="E298" i="9" s="1"/>
  <c r="F298" i="9"/>
  <c r="H297" i="9"/>
  <c r="G297" i="9"/>
  <c r="E297" i="9" s="1"/>
  <c r="F297" i="9"/>
  <c r="B297" i="9"/>
  <c r="H296" i="9"/>
  <c r="G296" i="9"/>
  <c r="F296" i="9"/>
  <c r="H295" i="9"/>
  <c r="G295" i="9"/>
  <c r="F295" i="9"/>
  <c r="E295" i="9"/>
  <c r="H294" i="9"/>
  <c r="G294" i="9"/>
  <c r="F294" i="9"/>
  <c r="H293" i="9"/>
  <c r="G293" i="9"/>
  <c r="F293" i="9"/>
  <c r="H292" i="9"/>
  <c r="E292" i="9" s="1"/>
  <c r="B292" i="9" s="1"/>
  <c r="G292" i="9"/>
  <c r="F292" i="9"/>
  <c r="F291" i="9"/>
  <c r="G290" i="9"/>
  <c r="F290" i="9"/>
  <c r="H289" i="9"/>
  <c r="G289" i="9"/>
  <c r="F289" i="9"/>
  <c r="H288" i="9"/>
  <c r="G288" i="9"/>
  <c r="F288" i="9"/>
  <c r="H287" i="9"/>
  <c r="G287" i="9"/>
  <c r="E287" i="9" s="1"/>
  <c r="B287" i="9" s="1"/>
  <c r="F287" i="9"/>
  <c r="H286" i="9"/>
  <c r="G286" i="9"/>
  <c r="F286" i="9"/>
  <c r="F285" i="9"/>
  <c r="H284" i="9"/>
  <c r="G284" i="9"/>
  <c r="F284" i="9"/>
  <c r="H283" i="9"/>
  <c r="E283" i="9" s="1"/>
  <c r="B283" i="9" s="1"/>
  <c r="G283" i="9"/>
  <c r="F283" i="9"/>
  <c r="H282" i="9"/>
  <c r="E282" i="9" s="1"/>
  <c r="B282" i="9" s="1"/>
  <c r="G282" i="9"/>
  <c r="F282" i="9"/>
  <c r="F281" i="9"/>
  <c r="F280" i="9"/>
  <c r="F279" i="9"/>
  <c r="F278" i="9"/>
  <c r="F276" i="9"/>
  <c r="L275" i="9"/>
  <c r="F275" i="9" s="1"/>
  <c r="H275" i="9"/>
  <c r="F274" i="9"/>
  <c r="I273" i="9"/>
  <c r="E273" i="9" s="1"/>
  <c r="B273" i="9" s="1"/>
  <c r="H273" i="9"/>
  <c r="F273" i="9"/>
  <c r="E272" i="9"/>
  <c r="M271" i="9"/>
  <c r="L271" i="9"/>
  <c r="F271" i="9" s="1"/>
  <c r="E271" i="9"/>
  <c r="B271" i="9" s="1"/>
  <c r="M270" i="9"/>
  <c r="L270" i="9"/>
  <c r="F270" i="9" s="1"/>
  <c r="E270" i="9"/>
  <c r="B270" i="9"/>
  <c r="M269" i="9"/>
  <c r="L269" i="9"/>
  <c r="F269" i="9" s="1"/>
  <c r="E269" i="9"/>
  <c r="B269" i="9"/>
  <c r="M268" i="9"/>
  <c r="L268" i="9"/>
  <c r="F268" i="9"/>
  <c r="E268" i="9"/>
  <c r="B268" i="9" s="1"/>
  <c r="M267" i="9"/>
  <c r="L267" i="9"/>
  <c r="F267" i="9" s="1"/>
  <c r="E267" i="9"/>
  <c r="B267" i="9" s="1"/>
  <c r="M266" i="9"/>
  <c r="L266" i="9"/>
  <c r="F266" i="9" s="1"/>
  <c r="E266" i="9"/>
  <c r="B266" i="9"/>
  <c r="M265" i="9"/>
  <c r="L265" i="9"/>
  <c r="F265" i="9" s="1"/>
  <c r="E265" i="9"/>
  <c r="B265" i="9"/>
  <c r="M264" i="9"/>
  <c r="L264" i="9"/>
  <c r="F264" i="9"/>
  <c r="E264" i="9"/>
  <c r="B264" i="9" s="1"/>
  <c r="M263" i="9"/>
  <c r="L263" i="9"/>
  <c r="F263" i="9" s="1"/>
  <c r="E263" i="9"/>
  <c r="M262" i="9"/>
  <c r="L262" i="9"/>
  <c r="F262" i="9" s="1"/>
  <c r="B262" i="9" s="1"/>
  <c r="E262" i="9"/>
  <c r="M261" i="9"/>
  <c r="L261" i="9"/>
  <c r="F261" i="9" s="1"/>
  <c r="B261" i="9" s="1"/>
  <c r="E261" i="9"/>
  <c r="M260" i="9"/>
  <c r="L260" i="9"/>
  <c r="F260" i="9"/>
  <c r="E260" i="9"/>
  <c r="B260" i="9" s="1"/>
  <c r="M259" i="9"/>
  <c r="L259" i="9"/>
  <c r="F259" i="9" s="1"/>
  <c r="B259" i="9" s="1"/>
  <c r="E259" i="9"/>
  <c r="M258" i="9"/>
  <c r="L258" i="9"/>
  <c r="F258" i="9" s="1"/>
  <c r="B258" i="9" s="1"/>
  <c r="E258" i="9"/>
  <c r="M257" i="9"/>
  <c r="F257" i="9" s="1"/>
  <c r="L257" i="9"/>
  <c r="E257" i="9"/>
  <c r="B257" i="9"/>
  <c r="M256" i="9"/>
  <c r="L256" i="9"/>
  <c r="F256" i="9"/>
  <c r="E256" i="9"/>
  <c r="B256" i="9" s="1"/>
  <c r="M255" i="9"/>
  <c r="L255" i="9"/>
  <c r="F255" i="9" s="1"/>
  <c r="B255" i="9" s="1"/>
  <c r="E255" i="9"/>
  <c r="M254" i="9"/>
  <c r="L254" i="9"/>
  <c r="F254" i="9" s="1"/>
  <c r="E254" i="9"/>
  <c r="B254" i="9"/>
  <c r="M253" i="9"/>
  <c r="F253" i="9" s="1"/>
  <c r="L253" i="9"/>
  <c r="E253" i="9"/>
  <c r="B253" i="9"/>
  <c r="M252" i="9"/>
  <c r="L252" i="9"/>
  <c r="F252" i="9"/>
  <c r="E252" i="9"/>
  <c r="B252" i="9" s="1"/>
  <c r="M251" i="9"/>
  <c r="L251" i="9"/>
  <c r="F251" i="9" s="1"/>
  <c r="B251" i="9" s="1"/>
  <c r="E251" i="9"/>
  <c r="M250" i="9"/>
  <c r="L250" i="9"/>
  <c r="F250" i="9" s="1"/>
  <c r="E250" i="9"/>
  <c r="B250" i="9"/>
  <c r="M249" i="9"/>
  <c r="F249" i="9" s="1"/>
  <c r="L249" i="9"/>
  <c r="E249" i="9"/>
  <c r="B249" i="9"/>
  <c r="M248" i="9"/>
  <c r="L248" i="9"/>
  <c r="F248" i="9"/>
  <c r="E248" i="9"/>
  <c r="B248" i="9" s="1"/>
  <c r="M247" i="9"/>
  <c r="L247" i="9"/>
  <c r="F247" i="9" s="1"/>
  <c r="B247" i="9" s="1"/>
  <c r="E247" i="9"/>
  <c r="M246" i="9"/>
  <c r="L246" i="9"/>
  <c r="F246" i="9" s="1"/>
  <c r="B246" i="9" s="1"/>
  <c r="E246" i="9"/>
  <c r="M245" i="9"/>
  <c r="L245" i="9"/>
  <c r="F245" i="9" s="1"/>
  <c r="B245" i="9" s="1"/>
  <c r="E245" i="9"/>
  <c r="M244" i="9"/>
  <c r="L244" i="9"/>
  <c r="F244" i="9"/>
  <c r="E244" i="9"/>
  <c r="B244" i="9" s="1"/>
  <c r="M243" i="9"/>
  <c r="L243" i="9"/>
  <c r="F243" i="9" s="1"/>
  <c r="B243" i="9" s="1"/>
  <c r="E243" i="9"/>
  <c r="M242" i="9"/>
  <c r="L242" i="9"/>
  <c r="F242" i="9" s="1"/>
  <c r="B242" i="9" s="1"/>
  <c r="E242" i="9"/>
  <c r="M241" i="9"/>
  <c r="L241" i="9"/>
  <c r="F241" i="9" s="1"/>
  <c r="B241" i="9" s="1"/>
  <c r="E241" i="9"/>
  <c r="M240" i="9"/>
  <c r="L240" i="9"/>
  <c r="F240" i="9"/>
  <c r="E240" i="9"/>
  <c r="B240" i="9" s="1"/>
  <c r="M239" i="9"/>
  <c r="L239" i="9"/>
  <c r="F239" i="9" s="1"/>
  <c r="B239" i="9" s="1"/>
  <c r="E239" i="9"/>
  <c r="M238" i="9"/>
  <c r="L238" i="9"/>
  <c r="F238" i="9" s="1"/>
  <c r="E238" i="9"/>
  <c r="B238" i="9"/>
  <c r="M237" i="9"/>
  <c r="L237" i="9"/>
  <c r="F237" i="9" s="1"/>
  <c r="E237" i="9"/>
  <c r="B237" i="9"/>
  <c r="M236" i="9"/>
  <c r="L236" i="9"/>
  <c r="F236" i="9"/>
  <c r="E236" i="9"/>
  <c r="B236" i="9" s="1"/>
  <c r="M235" i="9"/>
  <c r="L235" i="9"/>
  <c r="F235" i="9" s="1"/>
  <c r="B235" i="9" s="1"/>
  <c r="E235" i="9"/>
  <c r="M234" i="9"/>
  <c r="L234" i="9"/>
  <c r="F234" i="9" s="1"/>
  <c r="E234" i="9"/>
  <c r="B234" i="9"/>
  <c r="M233" i="9"/>
  <c r="L233" i="9"/>
  <c r="F233" i="9" s="1"/>
  <c r="E233" i="9"/>
  <c r="B233" i="9"/>
  <c r="M232" i="9"/>
  <c r="L232" i="9"/>
  <c r="F232" i="9"/>
  <c r="E232" i="9"/>
  <c r="B232" i="9" s="1"/>
  <c r="M231" i="9"/>
  <c r="L231" i="9"/>
  <c r="F231" i="9" s="1"/>
  <c r="B231" i="9" s="1"/>
  <c r="E231" i="9"/>
  <c r="M230" i="9"/>
  <c r="L230" i="9"/>
  <c r="F230" i="9" s="1"/>
  <c r="B230" i="9" s="1"/>
  <c r="E230" i="9"/>
  <c r="M229" i="9"/>
  <c r="L229" i="9"/>
  <c r="F229" i="9" s="1"/>
  <c r="B229" i="9" s="1"/>
  <c r="E229" i="9"/>
  <c r="M228" i="9"/>
  <c r="L228" i="9"/>
  <c r="F228" i="9"/>
  <c r="E228" i="9"/>
  <c r="B228" i="9" s="1"/>
  <c r="M227" i="9"/>
  <c r="L227" i="9"/>
  <c r="F227" i="9" s="1"/>
  <c r="B227" i="9" s="1"/>
  <c r="E227" i="9"/>
  <c r="M226" i="9"/>
  <c r="L226" i="9"/>
  <c r="E226" i="9"/>
  <c r="M225" i="9"/>
  <c r="L225" i="9"/>
  <c r="F225" i="9" s="1"/>
  <c r="B225" i="9" s="1"/>
  <c r="E225" i="9"/>
  <c r="M224" i="9"/>
  <c r="L224" i="9"/>
  <c r="F224" i="9"/>
  <c r="E224" i="9"/>
  <c r="B224" i="9" s="1"/>
  <c r="M223" i="9"/>
  <c r="L223" i="9"/>
  <c r="E223" i="9"/>
  <c r="M222" i="9"/>
  <c r="L222" i="9"/>
  <c r="F222" i="9" s="1"/>
  <c r="E222" i="9"/>
  <c r="B222" i="9"/>
  <c r="M221" i="9"/>
  <c r="F221" i="9" s="1"/>
  <c r="B221" i="9" s="1"/>
  <c r="L221" i="9"/>
  <c r="E221" i="9"/>
  <c r="M220" i="9"/>
  <c r="F220" i="9" s="1"/>
  <c r="L220" i="9"/>
  <c r="E220" i="9"/>
  <c r="M219" i="9"/>
  <c r="L219" i="9"/>
  <c r="E219" i="9"/>
  <c r="M218" i="9"/>
  <c r="L218" i="9"/>
  <c r="E218" i="9"/>
  <c r="M217" i="9"/>
  <c r="L217" i="9"/>
  <c r="E217" i="9"/>
  <c r="M216" i="9"/>
  <c r="L216" i="9"/>
  <c r="F216" i="9"/>
  <c r="E216" i="9"/>
  <c r="B216" i="9" s="1"/>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F159" i="9"/>
  <c r="H158" i="9"/>
  <c r="G158" i="9"/>
  <c r="E158" i="9" s="1"/>
  <c r="B158" i="9" s="1"/>
  <c r="F158" i="9"/>
  <c r="H157" i="9"/>
  <c r="E157" i="9" s="1"/>
  <c r="B157" i="9" s="1"/>
  <c r="G157" i="9"/>
  <c r="F157" i="9"/>
  <c r="H156" i="9"/>
  <c r="G156" i="9"/>
  <c r="F156" i="9"/>
  <c r="E156" i="9"/>
  <c r="B156" i="9" s="1"/>
  <c r="H155" i="9"/>
  <c r="G155" i="9"/>
  <c r="F155" i="9"/>
  <c r="H154" i="9"/>
  <c r="E154" i="9" s="1"/>
  <c r="B154" i="9" s="1"/>
  <c r="G154" i="9"/>
  <c r="F154" i="9"/>
  <c r="H153" i="9"/>
  <c r="G153" i="9"/>
  <c r="F153" i="9"/>
  <c r="E153" i="9"/>
  <c r="B153" i="9" s="1"/>
  <c r="H152" i="9"/>
  <c r="G152" i="9"/>
  <c r="E152" i="9" s="1"/>
  <c r="B152" i="9" s="1"/>
  <c r="F152" i="9"/>
  <c r="H151" i="9"/>
  <c r="G151" i="9"/>
  <c r="E151" i="9" s="1"/>
  <c r="F151" i="9"/>
  <c r="H150" i="9"/>
  <c r="G150" i="9"/>
  <c r="E150" i="9" s="1"/>
  <c r="B150" i="9" s="1"/>
  <c r="F150" i="9"/>
  <c r="H149" i="9"/>
  <c r="E149" i="9" s="1"/>
  <c r="B149" i="9" s="1"/>
  <c r="G149" i="9"/>
  <c r="F149" i="9"/>
  <c r="H148" i="9"/>
  <c r="G148" i="9"/>
  <c r="F148" i="9"/>
  <c r="E148" i="9"/>
  <c r="B148" i="9" s="1"/>
  <c r="H147" i="9"/>
  <c r="G147" i="9"/>
  <c r="F147" i="9"/>
  <c r="H146" i="9"/>
  <c r="E146" i="9" s="1"/>
  <c r="B146" i="9" s="1"/>
  <c r="G146" i="9"/>
  <c r="F146" i="9"/>
  <c r="H145" i="9"/>
  <c r="G145" i="9"/>
  <c r="F145" i="9"/>
  <c r="E145" i="9"/>
  <c r="B145" i="9" s="1"/>
  <c r="H144" i="9"/>
  <c r="G144" i="9"/>
  <c r="E144" i="9" s="1"/>
  <c r="B144" i="9" s="1"/>
  <c r="F144" i="9"/>
  <c r="F143" i="9"/>
  <c r="H142" i="9"/>
  <c r="G142" i="9"/>
  <c r="E142" i="9" s="1"/>
  <c r="B142" i="9" s="1"/>
  <c r="F142" i="9"/>
  <c r="H141" i="9"/>
  <c r="E141" i="9" s="1"/>
  <c r="G141" i="9"/>
  <c r="F141" i="9"/>
  <c r="B141" i="9"/>
  <c r="H140" i="9"/>
  <c r="G140" i="9"/>
  <c r="F140" i="9"/>
  <c r="E140" i="9"/>
  <c r="B140" i="9" s="1"/>
  <c r="H139" i="9"/>
  <c r="G139" i="9"/>
  <c r="F139" i="9"/>
  <c r="H138" i="9"/>
  <c r="G138" i="9"/>
  <c r="F138" i="9"/>
  <c r="E138" i="9"/>
  <c r="B138" i="9" s="1"/>
  <c r="H137" i="9"/>
  <c r="G137" i="9"/>
  <c r="F137" i="9"/>
  <c r="E137" i="9"/>
  <c r="H136" i="9"/>
  <c r="G136" i="9"/>
  <c r="E136" i="9" s="1"/>
  <c r="F136" i="9"/>
  <c r="H135" i="9"/>
  <c r="G135" i="9"/>
  <c r="E135" i="9" s="1"/>
  <c r="B135" i="9" s="1"/>
  <c r="F135" i="9"/>
  <c r="H134" i="9"/>
  <c r="G134" i="9"/>
  <c r="E134" i="9" s="1"/>
  <c r="B134" i="9" s="1"/>
  <c r="F134" i="9"/>
  <c r="H133" i="9"/>
  <c r="E133" i="9" s="1"/>
  <c r="G133" i="9"/>
  <c r="F133" i="9"/>
  <c r="B133" i="9"/>
  <c r="H132" i="9"/>
  <c r="G132" i="9"/>
  <c r="F132" i="9"/>
  <c r="E132" i="9"/>
  <c r="B132" i="9" s="1"/>
  <c r="H131" i="9"/>
  <c r="G131" i="9"/>
  <c r="F131" i="9"/>
  <c r="H130" i="9"/>
  <c r="G130" i="9"/>
  <c r="F130" i="9"/>
  <c r="E130" i="9"/>
  <c r="B130" i="9" s="1"/>
  <c r="H129" i="9"/>
  <c r="G129" i="9"/>
  <c r="F129" i="9"/>
  <c r="E129" i="9"/>
  <c r="H128" i="9"/>
  <c r="G128" i="9"/>
  <c r="E128" i="9" s="1"/>
  <c r="F128" i="9"/>
  <c r="H127" i="9"/>
  <c r="G127" i="9"/>
  <c r="E127" i="9" s="1"/>
  <c r="F127" i="9"/>
  <c r="B127" i="9"/>
  <c r="H126" i="9"/>
  <c r="G126" i="9"/>
  <c r="F126" i="9"/>
  <c r="E126" i="9"/>
  <c r="B126" i="9" s="1"/>
  <c r="H125" i="9"/>
  <c r="G125" i="9"/>
  <c r="F125" i="9"/>
  <c r="E125" i="9"/>
  <c r="H124" i="9"/>
  <c r="G124" i="9"/>
  <c r="E124" i="9" s="1"/>
  <c r="F124" i="9"/>
  <c r="H123" i="9"/>
  <c r="G123" i="9"/>
  <c r="E123" i="9" s="1"/>
  <c r="F123" i="9"/>
  <c r="B123" i="9"/>
  <c r="H122" i="9"/>
  <c r="G122" i="9"/>
  <c r="F122" i="9"/>
  <c r="E122" i="9"/>
  <c r="B122" i="9" s="1"/>
  <c r="H121" i="9"/>
  <c r="G121" i="9"/>
  <c r="F121" i="9"/>
  <c r="E121" i="9"/>
  <c r="H120" i="9"/>
  <c r="G120" i="9"/>
  <c r="E120" i="9" s="1"/>
  <c r="F120" i="9"/>
  <c r="H119" i="9"/>
  <c r="G119" i="9"/>
  <c r="E119" i="9" s="1"/>
  <c r="F119" i="9"/>
  <c r="B119" i="9"/>
  <c r="H118" i="9"/>
  <c r="G118" i="9"/>
  <c r="F118" i="9"/>
  <c r="E118" i="9"/>
  <c r="B118" i="9" s="1"/>
  <c r="H117" i="9"/>
  <c r="G117" i="9"/>
  <c r="F117" i="9"/>
  <c r="E117" i="9"/>
  <c r="H116" i="9"/>
  <c r="G116" i="9"/>
  <c r="E116" i="9" s="1"/>
  <c r="F116" i="9"/>
  <c r="H115" i="9"/>
  <c r="G115" i="9"/>
  <c r="E115" i="9" s="1"/>
  <c r="F115" i="9"/>
  <c r="B115" i="9"/>
  <c r="H114" i="9"/>
  <c r="G114" i="9"/>
  <c r="F114" i="9"/>
  <c r="E114" i="9"/>
  <c r="B114" i="9" s="1"/>
  <c r="H113" i="9"/>
  <c r="G113" i="9"/>
  <c r="F113" i="9"/>
  <c r="E113" i="9"/>
  <c r="H112" i="9"/>
  <c r="G112" i="9"/>
  <c r="E112" i="9" s="1"/>
  <c r="F112" i="9"/>
  <c r="H111" i="9"/>
  <c r="G111" i="9"/>
  <c r="E111" i="9" s="1"/>
  <c r="F111" i="9"/>
  <c r="B111" i="9"/>
  <c r="H110" i="9"/>
  <c r="G110" i="9"/>
  <c r="F110" i="9"/>
  <c r="E110" i="9"/>
  <c r="B110" i="9" s="1"/>
  <c r="H109" i="9"/>
  <c r="G109" i="9"/>
  <c r="F109" i="9"/>
  <c r="E109" i="9"/>
  <c r="H108" i="9"/>
  <c r="G108" i="9"/>
  <c r="E108" i="9" s="1"/>
  <c r="F108" i="9"/>
  <c r="H107" i="9"/>
  <c r="G107" i="9"/>
  <c r="E107" i="9" s="1"/>
  <c r="F107" i="9"/>
  <c r="B107" i="9"/>
  <c r="H106" i="9"/>
  <c r="G106" i="9"/>
  <c r="F106" i="9"/>
  <c r="E106" i="9"/>
  <c r="B106" i="9" s="1"/>
  <c r="H105" i="9"/>
  <c r="G105" i="9"/>
  <c r="F105" i="9"/>
  <c r="E105" i="9"/>
  <c r="H104" i="9"/>
  <c r="G104" i="9"/>
  <c r="E104" i="9" s="1"/>
  <c r="F104" i="9"/>
  <c r="H103" i="9"/>
  <c r="G103" i="9"/>
  <c r="E103" i="9" s="1"/>
  <c r="F103" i="9"/>
  <c r="B103" i="9"/>
  <c r="H102" i="9"/>
  <c r="G102" i="9"/>
  <c r="F102" i="9"/>
  <c r="E102" i="9"/>
  <c r="B102" i="9" s="1"/>
  <c r="H101" i="9"/>
  <c r="G101" i="9"/>
  <c r="F101" i="9"/>
  <c r="E101" i="9"/>
  <c r="H100" i="9"/>
  <c r="G100" i="9"/>
  <c r="E100" i="9" s="1"/>
  <c r="F100" i="9"/>
  <c r="H99" i="9"/>
  <c r="G99" i="9"/>
  <c r="E99" i="9" s="1"/>
  <c r="F99" i="9"/>
  <c r="B99" i="9"/>
  <c r="H98" i="9"/>
  <c r="G98" i="9"/>
  <c r="F98" i="9"/>
  <c r="E98" i="9"/>
  <c r="B98" i="9" s="1"/>
  <c r="H97" i="9"/>
  <c r="G97" i="9"/>
  <c r="F97" i="9"/>
  <c r="E97" i="9"/>
  <c r="H96" i="9"/>
  <c r="G96" i="9"/>
  <c r="E96" i="9" s="1"/>
  <c r="F96" i="9"/>
  <c r="H95" i="9"/>
  <c r="G95" i="9"/>
  <c r="E95" i="9" s="1"/>
  <c r="F95" i="9"/>
  <c r="B95" i="9"/>
  <c r="H94" i="9"/>
  <c r="G94" i="9"/>
  <c r="F94" i="9"/>
  <c r="E94" i="9"/>
  <c r="B94" i="9" s="1"/>
  <c r="H93" i="9"/>
  <c r="G93" i="9"/>
  <c r="F93" i="9"/>
  <c r="E93" i="9"/>
  <c r="H92" i="9"/>
  <c r="G92" i="9"/>
  <c r="E92" i="9" s="1"/>
  <c r="F92" i="9"/>
  <c r="H91" i="9"/>
  <c r="G91" i="9"/>
  <c r="E91" i="9" s="1"/>
  <c r="F91" i="9"/>
  <c r="B91" i="9"/>
  <c r="H90" i="9"/>
  <c r="G90" i="9"/>
  <c r="F90" i="9"/>
  <c r="E90" i="9"/>
  <c r="B90" i="9" s="1"/>
  <c r="H89" i="9"/>
  <c r="G89" i="9"/>
  <c r="F89" i="9"/>
  <c r="E89" i="9"/>
  <c r="H88" i="9"/>
  <c r="G88" i="9"/>
  <c r="E88" i="9" s="1"/>
  <c r="F88" i="9"/>
  <c r="H87" i="9"/>
  <c r="G87" i="9"/>
  <c r="E87" i="9" s="1"/>
  <c r="F87" i="9"/>
  <c r="B87" i="9"/>
  <c r="H86" i="9"/>
  <c r="G86" i="9"/>
  <c r="F86" i="9"/>
  <c r="E86" i="9"/>
  <c r="B86" i="9" s="1"/>
  <c r="H85" i="9"/>
  <c r="G85" i="9"/>
  <c r="F85" i="9"/>
  <c r="E85" i="9"/>
  <c r="H84" i="9"/>
  <c r="G84" i="9"/>
  <c r="E84" i="9" s="1"/>
  <c r="F84" i="9"/>
  <c r="H83" i="9"/>
  <c r="G83" i="9"/>
  <c r="E83" i="9" s="1"/>
  <c r="F83" i="9"/>
  <c r="B83" i="9"/>
  <c r="H82" i="9"/>
  <c r="G82" i="9"/>
  <c r="F82" i="9"/>
  <c r="E82" i="9"/>
  <c r="B82" i="9" s="1"/>
  <c r="H81" i="9"/>
  <c r="G81" i="9"/>
  <c r="F81" i="9"/>
  <c r="E81" i="9"/>
  <c r="H80" i="9"/>
  <c r="G80" i="9"/>
  <c r="E80" i="9" s="1"/>
  <c r="F80" i="9"/>
  <c r="H79" i="9"/>
  <c r="G79" i="9"/>
  <c r="E79" i="9" s="1"/>
  <c r="F79" i="9"/>
  <c r="B79" i="9"/>
  <c r="H78" i="9"/>
  <c r="G78" i="9"/>
  <c r="F78" i="9"/>
  <c r="E78" i="9"/>
  <c r="B78" i="9" s="1"/>
  <c r="H77" i="9"/>
  <c r="G77" i="9"/>
  <c r="F77" i="9"/>
  <c r="E77" i="9"/>
  <c r="H76" i="9"/>
  <c r="G76" i="9"/>
  <c r="E76" i="9" s="1"/>
  <c r="F76" i="9"/>
  <c r="H75" i="9"/>
  <c r="G75" i="9"/>
  <c r="E75" i="9" s="1"/>
  <c r="F75" i="9"/>
  <c r="B75" i="9"/>
  <c r="H74" i="9"/>
  <c r="G74" i="9"/>
  <c r="F74" i="9"/>
  <c r="E74" i="9"/>
  <c r="B74" i="9" s="1"/>
  <c r="H73" i="9"/>
  <c r="G73" i="9"/>
  <c r="F73" i="9"/>
  <c r="E73" i="9"/>
  <c r="H72" i="9"/>
  <c r="G72" i="9"/>
  <c r="E72" i="9" s="1"/>
  <c r="F72" i="9"/>
  <c r="H71" i="9"/>
  <c r="G71" i="9"/>
  <c r="E71" i="9" s="1"/>
  <c r="F71" i="9"/>
  <c r="B71" i="9"/>
  <c r="H70" i="9"/>
  <c r="G70" i="9"/>
  <c r="F70" i="9"/>
  <c r="E70" i="9"/>
  <c r="B70" i="9" s="1"/>
  <c r="H69" i="9"/>
  <c r="G69" i="9"/>
  <c r="F69" i="9"/>
  <c r="E69" i="9"/>
  <c r="H68" i="9"/>
  <c r="E68" i="9" s="1"/>
  <c r="G68" i="9"/>
  <c r="F68" i="9"/>
  <c r="H67" i="9"/>
  <c r="G67" i="9"/>
  <c r="F67" i="9"/>
  <c r="H66" i="9"/>
  <c r="E66" i="9" s="1"/>
  <c r="B66" i="9" s="1"/>
  <c r="G66" i="9"/>
  <c r="F66" i="9"/>
  <c r="H65" i="9"/>
  <c r="G65" i="9"/>
  <c r="F65" i="9"/>
  <c r="E65" i="9"/>
  <c r="B65" i="9" s="1"/>
  <c r="H64" i="9"/>
  <c r="G64" i="9"/>
  <c r="E64" i="9" s="1"/>
  <c r="B64" i="9" s="1"/>
  <c r="F64" i="9"/>
  <c r="H63" i="9"/>
  <c r="G63" i="9"/>
  <c r="F63" i="9"/>
  <c r="H62" i="9"/>
  <c r="G62" i="9"/>
  <c r="E62" i="9" s="1"/>
  <c r="B62" i="9" s="1"/>
  <c r="F62" i="9"/>
  <c r="H61" i="9"/>
  <c r="G61" i="9"/>
  <c r="F61" i="9"/>
  <c r="E61" i="9"/>
  <c r="B61" i="9" s="1"/>
  <c r="H60" i="9"/>
  <c r="G60" i="9"/>
  <c r="F60" i="9"/>
  <c r="E60" i="9"/>
  <c r="H59" i="9"/>
  <c r="G59" i="9"/>
  <c r="F59" i="9"/>
  <c r="H58" i="9"/>
  <c r="E58" i="9" s="1"/>
  <c r="B58" i="9" s="1"/>
  <c r="G58" i="9"/>
  <c r="F58" i="9"/>
  <c r="H57" i="9"/>
  <c r="G57" i="9"/>
  <c r="F57" i="9"/>
  <c r="E57" i="9"/>
  <c r="B57" i="9" s="1"/>
  <c r="H56" i="9"/>
  <c r="G56" i="9"/>
  <c r="E56" i="9" s="1"/>
  <c r="B56" i="9" s="1"/>
  <c r="F56" i="9"/>
  <c r="H55" i="9"/>
  <c r="G55" i="9"/>
  <c r="F55" i="9"/>
  <c r="E55" i="9"/>
  <c r="B55" i="9" s="1"/>
  <c r="H54" i="9"/>
  <c r="E54" i="9" s="1"/>
  <c r="B54" i="9" s="1"/>
  <c r="G54" i="9"/>
  <c r="F54" i="9"/>
  <c r="H53" i="9"/>
  <c r="G53" i="9"/>
  <c r="E53" i="9" s="1"/>
  <c r="B53" i="9" s="1"/>
  <c r="F53" i="9"/>
  <c r="H52" i="9"/>
  <c r="G52" i="9"/>
  <c r="E52" i="9" s="1"/>
  <c r="B52" i="9" s="1"/>
  <c r="F52" i="9"/>
  <c r="H51" i="9"/>
  <c r="G51" i="9"/>
  <c r="F51" i="9"/>
  <c r="E51" i="9"/>
  <c r="B51" i="9" s="1"/>
  <c r="H50" i="9"/>
  <c r="E50" i="9" s="1"/>
  <c r="B50" i="9" s="1"/>
  <c r="G50" i="9"/>
  <c r="F50" i="9"/>
  <c r="H49" i="9"/>
  <c r="G49" i="9"/>
  <c r="E49" i="9" s="1"/>
  <c r="B49" i="9" s="1"/>
  <c r="F49" i="9"/>
  <c r="H48" i="9"/>
  <c r="G48" i="9"/>
  <c r="E48" i="9" s="1"/>
  <c r="B48" i="9" s="1"/>
  <c r="F48" i="9"/>
  <c r="H47" i="9"/>
  <c r="E47" i="9" s="1"/>
  <c r="B47" i="9" s="1"/>
  <c r="G47" i="9"/>
  <c r="F47" i="9"/>
  <c r="H46" i="9"/>
  <c r="E46" i="9" s="1"/>
  <c r="B46" i="9" s="1"/>
  <c r="G46" i="9"/>
  <c r="F46" i="9"/>
  <c r="H45" i="9"/>
  <c r="G45" i="9"/>
  <c r="F45" i="9"/>
  <c r="H44" i="9"/>
  <c r="G44" i="9"/>
  <c r="F44" i="9"/>
  <c r="H43" i="9"/>
  <c r="E43" i="9" s="1"/>
  <c r="B43" i="9" s="1"/>
  <c r="G43" i="9"/>
  <c r="F43" i="9"/>
  <c r="H42" i="9"/>
  <c r="E42" i="9" s="1"/>
  <c r="B42" i="9" s="1"/>
  <c r="G42" i="9"/>
  <c r="F42" i="9"/>
  <c r="H41" i="9"/>
  <c r="G41" i="9"/>
  <c r="E41" i="9" s="1"/>
  <c r="B41" i="9" s="1"/>
  <c r="F41" i="9"/>
  <c r="H40" i="9"/>
  <c r="G40" i="9"/>
  <c r="E40" i="9" s="1"/>
  <c r="B40" i="9" s="1"/>
  <c r="F40" i="9"/>
  <c r="H39" i="9"/>
  <c r="G39" i="9"/>
  <c r="F39" i="9"/>
  <c r="E39" i="9"/>
  <c r="B39" i="9" s="1"/>
  <c r="H38" i="9"/>
  <c r="E38" i="9" s="1"/>
  <c r="B38" i="9" s="1"/>
  <c r="G38" i="9"/>
  <c r="F38" i="9"/>
  <c r="H37" i="9"/>
  <c r="G37" i="9"/>
  <c r="E37" i="9" s="1"/>
  <c r="B37" i="9" s="1"/>
  <c r="F37" i="9"/>
  <c r="H36" i="9"/>
  <c r="G36" i="9"/>
  <c r="F36" i="9"/>
  <c r="H35" i="9"/>
  <c r="G35" i="9"/>
  <c r="F35" i="9"/>
  <c r="E35" i="9"/>
  <c r="B35" i="9" s="1"/>
  <c r="H34" i="9"/>
  <c r="E34" i="9" s="1"/>
  <c r="G34" i="9"/>
  <c r="F34" i="9"/>
  <c r="H33" i="9"/>
  <c r="G33" i="9"/>
  <c r="F33" i="9"/>
  <c r="H32" i="9"/>
  <c r="G32" i="9"/>
  <c r="F32" i="9"/>
  <c r="H31" i="9"/>
  <c r="G31" i="9"/>
  <c r="F31" i="9"/>
  <c r="E31" i="9"/>
  <c r="B31" i="9" s="1"/>
  <c r="H30" i="9"/>
  <c r="E30" i="9" s="1"/>
  <c r="G30" i="9"/>
  <c r="F30" i="9"/>
  <c r="H29" i="9"/>
  <c r="G29" i="9"/>
  <c r="E29" i="9" s="1"/>
  <c r="B29" i="9" s="1"/>
  <c r="F29" i="9"/>
  <c r="H28" i="9"/>
  <c r="G28" i="9"/>
  <c r="F28" i="9"/>
  <c r="H27" i="9"/>
  <c r="G27" i="9"/>
  <c r="E27" i="9" s="1"/>
  <c r="B27" i="9" s="1"/>
  <c r="F27" i="9"/>
  <c r="H26" i="9"/>
  <c r="E26" i="9" s="1"/>
  <c r="B26" i="9" s="1"/>
  <c r="G26" i="9"/>
  <c r="F26" i="9"/>
  <c r="H25" i="9"/>
  <c r="G25" i="9"/>
  <c r="E25" i="9" s="1"/>
  <c r="B25" i="9" s="1"/>
  <c r="F25" i="9"/>
  <c r="H24" i="9"/>
  <c r="G24" i="9"/>
  <c r="F24" i="9"/>
  <c r="H23" i="9"/>
  <c r="E23" i="9" s="1"/>
  <c r="B23" i="9" s="1"/>
  <c r="G23" i="9"/>
  <c r="F23" i="9"/>
  <c r="H22" i="9"/>
  <c r="E22" i="9" s="1"/>
  <c r="G22" i="9"/>
  <c r="F22" i="9"/>
  <c r="F21" i="9"/>
  <c r="F4" i="9"/>
  <c r="O3" i="9"/>
  <c r="G275" i="9" s="1"/>
  <c r="E275" i="9" s="1"/>
  <c r="I3" i="9"/>
  <c r="H3" i="9"/>
  <c r="G3" i="9"/>
  <c r="D101" i="8"/>
  <c r="D95" i="8"/>
  <c r="D90" i="8"/>
  <c r="D85" i="8"/>
  <c r="D80" i="8"/>
  <c r="D75" i="8"/>
  <c r="D70" i="8"/>
  <c r="D65" i="8"/>
  <c r="D60" i="8"/>
  <c r="D55" i="8"/>
  <c r="D50" i="8"/>
  <c r="D44" i="8"/>
  <c r="D36" i="8"/>
  <c r="D26" i="8"/>
  <c r="D24" i="8" s="1"/>
  <c r="C1499" i="1" s="1"/>
  <c r="H1499" i="1" s="1"/>
  <c r="D18" i="8"/>
  <c r="D8" i="8"/>
  <c r="D6" i="8" s="1"/>
  <c r="C1481" i="1" s="1"/>
  <c r="G1481" i="1" s="1"/>
  <c r="E44" i="7"/>
  <c r="D44" i="7"/>
  <c r="E39" i="7"/>
  <c r="D39" i="7"/>
  <c r="D38" i="7" s="1"/>
  <c r="E38" i="7"/>
  <c r="E30" i="7"/>
  <c r="D30" i="7"/>
  <c r="E23" i="7"/>
  <c r="E22" i="7" s="1"/>
  <c r="D23" i="7"/>
  <c r="D22" i="7"/>
  <c r="D5" i="7" s="1"/>
  <c r="E14" i="7"/>
  <c r="D14" i="7"/>
  <c r="E7" i="7"/>
  <c r="D7" i="7"/>
  <c r="D6" i="7" s="1"/>
  <c r="E6" i="7"/>
  <c r="F140" i="6"/>
  <c r="F139" i="6"/>
  <c r="F138" i="6"/>
  <c r="F137" i="6"/>
  <c r="F136" i="6"/>
  <c r="F135" i="6"/>
  <c r="F134" i="6"/>
  <c r="F133" i="6"/>
  <c r="F132" i="6"/>
  <c r="F131" i="6"/>
  <c r="E130" i="6"/>
  <c r="E129" i="6" s="1"/>
  <c r="D130" i="6"/>
  <c r="F130" i="6" s="1"/>
  <c r="F128" i="6"/>
  <c r="F127" i="6"/>
  <c r="F126" i="6"/>
  <c r="F125" i="6"/>
  <c r="F124" i="6"/>
  <c r="F123" i="6"/>
  <c r="E122" i="6"/>
  <c r="E114" i="6" s="1"/>
  <c r="D122" i="6"/>
  <c r="F121" i="6"/>
  <c r="F120" i="6"/>
  <c r="F119" i="6"/>
  <c r="F118" i="6"/>
  <c r="E118" i="6"/>
  <c r="D118" i="6"/>
  <c r="F117" i="6"/>
  <c r="F116" i="6"/>
  <c r="E115" i="6"/>
  <c r="D115" i="6"/>
  <c r="D114"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E5" i="6" s="1"/>
  <c r="E141" i="6" s="1"/>
  <c r="D10" i="6"/>
  <c r="F10" i="6" s="1"/>
  <c r="F9" i="6"/>
  <c r="F8" i="6"/>
  <c r="F7" i="6"/>
  <c r="F6" i="6"/>
  <c r="E6" i="6"/>
  <c r="D6" i="6"/>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D258" i="5"/>
  <c r="F257" i="5"/>
  <c r="F256" i="5"/>
  <c r="F255" i="5"/>
  <c r="F254" i="5"/>
  <c r="F253" i="5"/>
  <c r="F252" i="5"/>
  <c r="F251" i="5"/>
  <c r="E250" i="5"/>
  <c r="D1227" i="1" s="1"/>
  <c r="H1227" i="1" s="1"/>
  <c r="D250" i="5"/>
  <c r="F249" i="5"/>
  <c r="F248" i="5"/>
  <c r="F247" i="5"/>
  <c r="E246" i="5"/>
  <c r="D1223" i="1" s="1"/>
  <c r="G1223" i="1" s="1"/>
  <c r="D246" i="5"/>
  <c r="D245" i="5"/>
  <c r="F244" i="5"/>
  <c r="F243" i="5"/>
  <c r="E242" i="5"/>
  <c r="D1219" i="1" s="1"/>
  <c r="D242" i="5"/>
  <c r="F242" i="5" s="1"/>
  <c r="F241" i="5"/>
  <c r="F240" i="5"/>
  <c r="F239" i="5"/>
  <c r="E239" i="5"/>
  <c r="D239" i="5"/>
  <c r="D238" i="5"/>
  <c r="F236" i="5"/>
  <c r="F235" i="5"/>
  <c r="E234" i="5"/>
  <c r="D1211" i="1" s="1"/>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7" i="5" s="1"/>
  <c r="D206" i="5"/>
  <c r="G311" i="9" s="1"/>
  <c r="F205" i="5"/>
  <c r="F204" i="5"/>
  <c r="F203" i="5"/>
  <c r="F202" i="5"/>
  <c r="F201" i="5"/>
  <c r="F200" i="5"/>
  <c r="F199" i="5"/>
  <c r="F198" i="5"/>
  <c r="E198" i="5"/>
  <c r="D198" i="5"/>
  <c r="F197" i="5"/>
  <c r="F196" i="5"/>
  <c r="F195" i="5"/>
  <c r="F194" i="5"/>
  <c r="F193" i="5"/>
  <c r="F192" i="5"/>
  <c r="F191" i="5"/>
  <c r="E191" i="5"/>
  <c r="E190" i="5" s="1"/>
  <c r="D191" i="5"/>
  <c r="F190" i="5"/>
  <c r="D190" i="5"/>
  <c r="G310" i="9" s="1"/>
  <c r="F189" i="5"/>
  <c r="F188" i="5"/>
  <c r="F187" i="5"/>
  <c r="F186" i="5"/>
  <c r="F185" i="5"/>
  <c r="F184" i="5"/>
  <c r="F183" i="5"/>
  <c r="F182" i="5"/>
  <c r="F181" i="5"/>
  <c r="F180" i="5"/>
  <c r="E180" i="5"/>
  <c r="D180" i="5"/>
  <c r="D177" i="5" s="1"/>
  <c r="G308" i="9" s="1"/>
  <c r="F179" i="5"/>
  <c r="F178" i="5"/>
  <c r="E177" i="5"/>
  <c r="H308" i="9" s="1"/>
  <c r="F173" i="5"/>
  <c r="F172" i="5"/>
  <c r="F171" i="5"/>
  <c r="E170" i="5"/>
  <c r="F170" i="5" s="1"/>
  <c r="D170" i="5"/>
  <c r="F169" i="5"/>
  <c r="F168" i="5"/>
  <c r="F167" i="5"/>
  <c r="F166" i="5"/>
  <c r="F165" i="5"/>
  <c r="E164" i="5"/>
  <c r="F164" i="5" s="1"/>
  <c r="D164" i="5"/>
  <c r="F163" i="5"/>
  <c r="F162" i="5"/>
  <c r="F161" i="5"/>
  <c r="F160" i="5"/>
  <c r="F159" i="5"/>
  <c r="F158" i="5"/>
  <c r="F157" i="5"/>
  <c r="F156" i="5"/>
  <c r="F155" i="5"/>
  <c r="F154" i="5"/>
  <c r="F153" i="5"/>
  <c r="F152" i="5"/>
  <c r="F151" i="5"/>
  <c r="F150" i="5"/>
  <c r="F149" i="5"/>
  <c r="E149" i="5"/>
  <c r="H291" i="9" s="1"/>
  <c r="D149" i="5"/>
  <c r="G291" i="9" s="1"/>
  <c r="F148" i="5"/>
  <c r="F147" i="5"/>
  <c r="E146" i="5"/>
  <c r="D1124" i="1" s="1"/>
  <c r="G1124" i="1" s="1"/>
  <c r="D146" i="5"/>
  <c r="F145" i="5"/>
  <c r="F144" i="5"/>
  <c r="F143" i="5"/>
  <c r="F142" i="5"/>
  <c r="E142" i="5"/>
  <c r="D142" i="5"/>
  <c r="F141" i="5"/>
  <c r="F140" i="5"/>
  <c r="F139" i="5"/>
  <c r="F138" i="5"/>
  <c r="F137" i="5"/>
  <c r="F136"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D87" i="5"/>
  <c r="F87" i="5" s="1"/>
  <c r="F86" i="5"/>
  <c r="F85" i="5"/>
  <c r="F84" i="5"/>
  <c r="F83" i="5"/>
  <c r="F82" i="5"/>
  <c r="F81" i="5"/>
  <c r="F80" i="5"/>
  <c r="E79" i="5"/>
  <c r="F79" i="5" s="1"/>
  <c r="D79" i="5"/>
  <c r="D78" i="5" s="1"/>
  <c r="E78" i="5"/>
  <c r="D1056" i="1" s="1"/>
  <c r="F77" i="5"/>
  <c r="F76" i="5"/>
  <c r="F75" i="5"/>
  <c r="F74" i="5"/>
  <c r="F73" i="5"/>
  <c r="F72" i="5"/>
  <c r="F71" i="5"/>
  <c r="E70" i="5"/>
  <c r="E69" i="5" s="1"/>
  <c r="D1047" i="1" s="1"/>
  <c r="H1047" i="1" s="1"/>
  <c r="D70" i="5"/>
  <c r="D69" i="5"/>
  <c r="F67" i="5"/>
  <c r="F66" i="5"/>
  <c r="F65" i="5"/>
  <c r="F64" i="5"/>
  <c r="E63" i="5"/>
  <c r="D1041" i="1" s="1"/>
  <c r="D63" i="5"/>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F29" i="5"/>
  <c r="E29" i="5"/>
  <c r="D1007" i="1" s="1"/>
  <c r="D29" i="5"/>
  <c r="F28" i="5"/>
  <c r="F27" i="5"/>
  <c r="F26" i="5"/>
  <c r="F25" i="5"/>
  <c r="F24" i="5"/>
  <c r="F23" i="5"/>
  <c r="F22" i="5"/>
  <c r="F21" i="5"/>
  <c r="F20" i="5"/>
  <c r="E19" i="5"/>
  <c r="F19" i="5" s="1"/>
  <c r="D19" i="5"/>
  <c r="F18" i="5"/>
  <c r="F17" i="5"/>
  <c r="F16" i="5"/>
  <c r="F15" i="5"/>
  <c r="F14" i="5"/>
  <c r="E13" i="5"/>
  <c r="F13" i="5" s="1"/>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4" i="4" s="1"/>
  <c r="F593" i="4"/>
  <c r="D593" i="4"/>
  <c r="F592" i="4"/>
  <c r="F591" i="4"/>
  <c r="E590" i="4"/>
  <c r="D590" i="4"/>
  <c r="F590" i="4" s="1"/>
  <c r="F589" i="4"/>
  <c r="F588" i="4"/>
  <c r="F587" i="4"/>
  <c r="E587" i="4"/>
  <c r="D587" i="4"/>
  <c r="F586" i="4"/>
  <c r="F585" i="4"/>
  <c r="E585" i="4"/>
  <c r="E580" i="4" s="1"/>
  <c r="D585" i="4"/>
  <c r="F584" i="4"/>
  <c r="F583" i="4"/>
  <c r="F582" i="4"/>
  <c r="E581" i="4"/>
  <c r="D581" i="4"/>
  <c r="D580" i="4" s="1"/>
  <c r="F580" i="4" s="1"/>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57" i="1" s="1"/>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E515" i="4" s="1"/>
  <c r="D522" i="4"/>
  <c r="F522" i="4" s="1"/>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D466" i="4"/>
  <c r="F465" i="4"/>
  <c r="F464" i="4"/>
  <c r="F463" i="4"/>
  <c r="E463" i="4"/>
  <c r="D463" i="4"/>
  <c r="F462" i="4"/>
  <c r="F461" i="4"/>
  <c r="E460" i="4"/>
  <c r="D460" i="4"/>
  <c r="F460" i="4" s="1"/>
  <c r="D459" i="4"/>
  <c r="F459" i="4" s="1"/>
  <c r="F458" i="4"/>
  <c r="F457" i="4"/>
  <c r="F456" i="4"/>
  <c r="E455" i="4"/>
  <c r="D449" i="1" s="1"/>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18" i="4"/>
  <c r="F418" i="4" s="1"/>
  <c r="D418" i="4"/>
  <c r="F417" i="4"/>
  <c r="E417" i="4"/>
  <c r="D417" i="4"/>
  <c r="E416" i="4"/>
  <c r="D411" i="1" s="1"/>
  <c r="D416" i="4"/>
  <c r="D644" i="4" s="1"/>
  <c r="F644"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D363" i="4"/>
  <c r="F362" i="4"/>
  <c r="F361" i="4"/>
  <c r="F360" i="4"/>
  <c r="F359" i="4"/>
  <c r="F358" i="4"/>
  <c r="F357" i="4"/>
  <c r="E356" i="4"/>
  <c r="E351" i="4" s="1"/>
  <c r="D356" i="4"/>
  <c r="F356" i="4" s="1"/>
  <c r="F355" i="4"/>
  <c r="F354" i="4"/>
  <c r="F353" i="4"/>
  <c r="F352" i="4"/>
  <c r="E352" i="4"/>
  <c r="D352" i="4"/>
  <c r="F349" i="4"/>
  <c r="E348" i="4"/>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F317" i="4" s="1"/>
  <c r="D317" i="4"/>
  <c r="F316" i="4"/>
  <c r="F315" i="4"/>
  <c r="F314" i="4"/>
  <c r="F313" i="4"/>
  <c r="E312" i="4"/>
  <c r="E311" i="4" s="1"/>
  <c r="D312" i="4"/>
  <c r="D311" i="4"/>
  <c r="F310" i="4"/>
  <c r="F309" i="4"/>
  <c r="F308" i="4"/>
  <c r="F307" i="4"/>
  <c r="F306" i="4"/>
  <c r="F305" i="4"/>
  <c r="E304" i="4"/>
  <c r="E299" i="4" s="1"/>
  <c r="D304" i="4"/>
  <c r="F304" i="4" s="1"/>
  <c r="F303" i="4"/>
  <c r="F302" i="4"/>
  <c r="F301" i="4"/>
  <c r="F300"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0" i="1" s="1"/>
  <c r="D264" i="4"/>
  <c r="F262" i="4"/>
  <c r="F261" i="4"/>
  <c r="F260" i="4"/>
  <c r="E259" i="4"/>
  <c r="D259" i="4"/>
  <c r="F258" i="4"/>
  <c r="F257" i="4"/>
  <c r="F256" i="4"/>
  <c r="F255" i="4"/>
  <c r="F254" i="4"/>
  <c r="E253" i="4"/>
  <c r="D253" i="4"/>
  <c r="F253" i="4" s="1"/>
  <c r="E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E224" i="4"/>
  <c r="F223" i="4"/>
  <c r="F222" i="4"/>
  <c r="F221" i="4"/>
  <c r="F220" i="4"/>
  <c r="E219" i="4"/>
  <c r="D219" i="4"/>
  <c r="F219" i="4" s="1"/>
  <c r="F218" i="4"/>
  <c r="F217" i="4"/>
  <c r="E216" i="4"/>
  <c r="E215" i="4" s="1"/>
  <c r="D216" i="4"/>
  <c r="F216" i="4" s="1"/>
  <c r="F214" i="4"/>
  <c r="F213" i="4"/>
  <c r="F212" i="4"/>
  <c r="F211" i="4"/>
  <c r="E210" i="4"/>
  <c r="F210" i="4" s="1"/>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4" i="1" s="1"/>
  <c r="H184" i="1" s="1"/>
  <c r="D188" i="4"/>
  <c r="F187" i="4"/>
  <c r="F186" i="4"/>
  <c r="F185" i="4"/>
  <c r="F184" i="4"/>
  <c r="F183" i="4"/>
  <c r="F182" i="4"/>
  <c r="F181" i="4"/>
  <c r="F180" i="4"/>
  <c r="F179" i="4"/>
  <c r="F178" i="4"/>
  <c r="E177" i="4"/>
  <c r="F177" i="4" s="1"/>
  <c r="D177" i="4"/>
  <c r="F176" i="4"/>
  <c r="F175" i="4"/>
  <c r="F174" i="4"/>
  <c r="F173" i="4"/>
  <c r="F172" i="4"/>
  <c r="F171" i="4"/>
  <c r="F170" i="4"/>
  <c r="E169" i="4"/>
  <c r="D165" i="1" s="1"/>
  <c r="G165" i="1" s="1"/>
  <c r="D169" i="4"/>
  <c r="F168" i="4"/>
  <c r="F167" i="4"/>
  <c r="F166" i="4"/>
  <c r="F165" i="4"/>
  <c r="E164" i="4"/>
  <c r="D164" i="4"/>
  <c r="F162" i="4"/>
  <c r="F161" i="4"/>
  <c r="F160" i="4"/>
  <c r="E159" i="4"/>
  <c r="D159" i="4"/>
  <c r="F158" i="4"/>
  <c r="F157" i="4"/>
  <c r="F156" i="4"/>
  <c r="F155" i="4"/>
  <c r="F154" i="4"/>
  <c r="E153" i="4"/>
  <c r="D153" i="4"/>
  <c r="D152" i="4" s="1"/>
  <c r="F150" i="4"/>
  <c r="F149" i="4"/>
  <c r="F148" i="4"/>
  <c r="F147" i="4"/>
  <c r="F146" i="4"/>
  <c r="F145" i="4"/>
  <c r="F144" i="4"/>
  <c r="F143" i="4"/>
  <c r="F142" i="4"/>
  <c r="F141" i="4"/>
  <c r="F140" i="4"/>
  <c r="E140" i="4"/>
  <c r="D140" i="4"/>
  <c r="E139" i="4"/>
  <c r="D135" i="1" s="1"/>
  <c r="D139" i="4"/>
  <c r="F138" i="4"/>
  <c r="F137" i="4"/>
  <c r="F136" i="4"/>
  <c r="F135" i="4"/>
  <c r="E134" i="4"/>
  <c r="E133" i="4" s="1"/>
  <c r="D134" i="4"/>
  <c r="D133" i="4"/>
  <c r="F132" i="4"/>
  <c r="F131" i="4"/>
  <c r="F130" i="4"/>
  <c r="F129" i="4"/>
  <c r="E128" i="4"/>
  <c r="D128" i="4"/>
  <c r="F127" i="4"/>
  <c r="F126" i="4"/>
  <c r="E125" i="4"/>
  <c r="E124" i="4" s="1"/>
  <c r="D125" i="4"/>
  <c r="D124" i="4"/>
  <c r="F123" i="4"/>
  <c r="F122" i="4"/>
  <c r="F121" i="4"/>
  <c r="F120" i="4"/>
  <c r="E120" i="4"/>
  <c r="D120" i="4"/>
  <c r="F119" i="4"/>
  <c r="F118" i="4"/>
  <c r="F117" i="4"/>
  <c r="F116" i="4"/>
  <c r="F115" i="4"/>
  <c r="F114" i="4"/>
  <c r="F113" i="4"/>
  <c r="E112" i="4"/>
  <c r="E106" i="4" s="1"/>
  <c r="D102" i="1" s="1"/>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F83" i="4" s="1"/>
  <c r="D83" i="4"/>
  <c r="D82" i="4"/>
  <c r="F81" i="4"/>
  <c r="F80" i="4"/>
  <c r="F79" i="4"/>
  <c r="F78" i="4"/>
  <c r="E77" i="4"/>
  <c r="D73" i="1" s="1"/>
  <c r="G73" i="1" s="1"/>
  <c r="D77" i="4"/>
  <c r="F76" i="4"/>
  <c r="F75" i="4"/>
  <c r="E74" i="4"/>
  <c r="D74" i="4"/>
  <c r="F74" i="4" s="1"/>
  <c r="F73" i="4"/>
  <c r="F72" i="4"/>
  <c r="F71" i="4"/>
  <c r="E71" i="4"/>
  <c r="D71" i="4"/>
  <c r="F70" i="4"/>
  <c r="F69" i="4"/>
  <c r="E68" i="4"/>
  <c r="F68" i="4" s="1"/>
  <c r="D68" i="4"/>
  <c r="F67" i="4"/>
  <c r="F66" i="4"/>
  <c r="E65" i="4"/>
  <c r="D65" i="4"/>
  <c r="F65" i="4" s="1"/>
  <c r="F64" i="4"/>
  <c r="F63" i="4"/>
  <c r="F62" i="4"/>
  <c r="E62" i="4"/>
  <c r="D62" i="4"/>
  <c r="F61" i="4"/>
  <c r="F60" i="4"/>
  <c r="F59" i="4"/>
  <c r="E59" i="4"/>
  <c r="D59" i="4"/>
  <c r="F58" i="4"/>
  <c r="F57" i="4"/>
  <c r="F56" i="4"/>
  <c r="F55" i="4"/>
  <c r="E54" i="4"/>
  <c r="F54" i="4" s="1"/>
  <c r="D54" i="4"/>
  <c r="F53" i="4"/>
  <c r="F52" i="4"/>
  <c r="F51" i="4"/>
  <c r="E51" i="4"/>
  <c r="D51" i="4"/>
  <c r="D50" i="4"/>
  <c r="F49" i="4"/>
  <c r="F48" i="4"/>
  <c r="F47" i="4"/>
  <c r="F46" i="4"/>
  <c r="E45" i="4"/>
  <c r="E44" i="4" s="1"/>
  <c r="D45" i="4"/>
  <c r="F45"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E8" i="4"/>
  <c r="D8" i="4"/>
  <c r="F8" i="4" s="1"/>
  <c r="E7" i="4"/>
  <c r="I36" i="3"/>
  <c r="G36" i="3"/>
  <c r="B36" i="3"/>
  <c r="G35" i="3"/>
  <c r="B35" i="3"/>
  <c r="G34" i="3"/>
  <c r="B34" i="3"/>
  <c r="I33" i="3"/>
  <c r="G33" i="3"/>
  <c r="B33" i="3"/>
  <c r="I32" i="3"/>
  <c r="H32" i="3"/>
  <c r="G32" i="3"/>
  <c r="B32" i="3"/>
  <c r="I31" i="3"/>
  <c r="H31" i="3"/>
  <c r="G31" i="3"/>
  <c r="B31" i="3"/>
  <c r="I30" i="3"/>
  <c r="H30" i="3"/>
  <c r="G30" i="3"/>
  <c r="B30" i="3"/>
  <c r="G29" i="3"/>
  <c r="B29" i="3"/>
  <c r="I28" i="3"/>
  <c r="G28" i="3"/>
  <c r="B28" i="3"/>
  <c r="I27" i="3"/>
  <c r="H27"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8" i="1" s="1"/>
  <c r="H1577" i="1"/>
  <c r="G1577" i="1"/>
  <c r="C1577" i="1"/>
  <c r="C1576" i="1"/>
  <c r="H1576" i="1" s="1"/>
  <c r="G1575" i="1"/>
  <c r="C1575" i="1"/>
  <c r="H1575" i="1" s="1"/>
  <c r="C1574" i="1"/>
  <c r="H1574" i="1" s="1"/>
  <c r="H1573" i="1"/>
  <c r="G1573" i="1"/>
  <c r="C1573" i="1"/>
  <c r="H1572" i="1"/>
  <c r="G1572" i="1"/>
  <c r="C1572" i="1"/>
  <c r="G1571" i="1"/>
  <c r="C1571" i="1"/>
  <c r="H1571" i="1" s="1"/>
  <c r="C1570" i="1"/>
  <c r="H1570" i="1" s="1"/>
  <c r="H1569" i="1"/>
  <c r="G1569" i="1"/>
  <c r="C1569" i="1"/>
  <c r="G1568" i="1"/>
  <c r="C1568" i="1"/>
  <c r="H1568" i="1" s="1"/>
  <c r="G1567" i="1"/>
  <c r="C1567" i="1"/>
  <c r="H1567" i="1" s="1"/>
  <c r="C1566" i="1"/>
  <c r="H1566" i="1" s="1"/>
  <c r="G1565" i="1"/>
  <c r="C1565" i="1"/>
  <c r="H1565" i="1" s="1"/>
  <c r="H1564" i="1"/>
  <c r="G1564" i="1"/>
  <c r="C1564" i="1"/>
  <c r="G1563" i="1"/>
  <c r="C1563" i="1"/>
  <c r="H1563" i="1" s="1"/>
  <c r="C1562" i="1"/>
  <c r="H1562" i="1" s="1"/>
  <c r="H1561" i="1"/>
  <c r="G1561" i="1"/>
  <c r="C1561" i="1"/>
  <c r="H1560" i="1"/>
  <c r="G1560" i="1"/>
  <c r="C1560" i="1"/>
  <c r="G1559" i="1"/>
  <c r="C1559" i="1"/>
  <c r="H1559" i="1" s="1"/>
  <c r="C1558" i="1"/>
  <c r="H1558" i="1" s="1"/>
  <c r="H1557" i="1"/>
  <c r="G1557" i="1"/>
  <c r="C1557" i="1"/>
  <c r="H1556" i="1"/>
  <c r="G1556" i="1"/>
  <c r="C1556" i="1"/>
  <c r="G1555" i="1"/>
  <c r="C1555" i="1"/>
  <c r="H1555" i="1" s="1"/>
  <c r="C1554" i="1"/>
  <c r="H1554" i="1" s="1"/>
  <c r="H1553" i="1"/>
  <c r="G1553" i="1"/>
  <c r="C1553" i="1"/>
  <c r="H1552" i="1"/>
  <c r="G1552" i="1"/>
  <c r="C1552" i="1"/>
  <c r="G1551" i="1"/>
  <c r="C1551" i="1"/>
  <c r="H1551" i="1" s="1"/>
  <c r="C1550" i="1"/>
  <c r="H1550" i="1" s="1"/>
  <c r="H1549" i="1"/>
  <c r="G1549" i="1"/>
  <c r="C1549" i="1"/>
  <c r="H1548" i="1"/>
  <c r="G1548" i="1"/>
  <c r="C1548" i="1"/>
  <c r="G1547" i="1"/>
  <c r="C1547" i="1"/>
  <c r="H1547" i="1" s="1"/>
  <c r="C1546" i="1"/>
  <c r="H1546" i="1" s="1"/>
  <c r="H1545" i="1"/>
  <c r="G1545" i="1"/>
  <c r="C1545" i="1"/>
  <c r="H1544" i="1"/>
  <c r="G1544" i="1"/>
  <c r="C1544" i="1"/>
  <c r="G1543" i="1"/>
  <c r="C1543" i="1"/>
  <c r="H1543" i="1" s="1"/>
  <c r="C1542" i="1"/>
  <c r="H1542" i="1" s="1"/>
  <c r="H1541" i="1"/>
  <c r="G1541" i="1"/>
  <c r="C1541" i="1"/>
  <c r="H1540" i="1"/>
  <c r="G1540" i="1"/>
  <c r="C1540" i="1"/>
  <c r="G1539" i="1"/>
  <c r="C1539" i="1"/>
  <c r="H1539" i="1" s="1"/>
  <c r="C1538" i="1"/>
  <c r="H1538" i="1" s="1"/>
  <c r="H1537" i="1"/>
  <c r="G1537" i="1"/>
  <c r="C1537" i="1"/>
  <c r="H1536" i="1"/>
  <c r="G1536" i="1"/>
  <c r="C1536" i="1"/>
  <c r="G1535" i="1"/>
  <c r="C1535" i="1"/>
  <c r="H1535" i="1" s="1"/>
  <c r="C1534" i="1"/>
  <c r="H1534" i="1" s="1"/>
  <c r="H1533" i="1"/>
  <c r="C1533" i="1"/>
  <c r="G1533" i="1" s="1"/>
  <c r="G1532" i="1"/>
  <c r="C1532" i="1"/>
  <c r="H1532" i="1" s="1"/>
  <c r="C1531" i="1"/>
  <c r="H1531" i="1" s="1"/>
  <c r="C1530" i="1"/>
  <c r="H1530" i="1" s="1"/>
  <c r="H1529" i="1"/>
  <c r="G1529" i="1"/>
  <c r="C1529" i="1"/>
  <c r="H1528" i="1"/>
  <c r="G1528" i="1"/>
  <c r="C1528" i="1"/>
  <c r="G1527" i="1"/>
  <c r="C1527" i="1"/>
  <c r="H1527" i="1" s="1"/>
  <c r="C1526" i="1"/>
  <c r="H1526" i="1" s="1"/>
  <c r="H1525" i="1"/>
  <c r="G1525" i="1"/>
  <c r="C1525" i="1"/>
  <c r="G1523" i="1"/>
  <c r="C1523" i="1"/>
  <c r="H1523" i="1" s="1"/>
  <c r="C1522" i="1"/>
  <c r="H1522" i="1" s="1"/>
  <c r="C1521" i="1"/>
  <c r="H1521" i="1" s="1"/>
  <c r="C1520" i="1"/>
  <c r="G1520" i="1" s="1"/>
  <c r="C1519" i="1"/>
  <c r="H1519" i="1" s="1"/>
  <c r="H1516" i="1"/>
  <c r="G1516" i="1"/>
  <c r="C1516" i="1"/>
  <c r="G1515" i="1"/>
  <c r="C1515" i="1"/>
  <c r="H1515" i="1" s="1"/>
  <c r="C1514" i="1"/>
  <c r="H1514" i="1" s="1"/>
  <c r="H1513" i="1"/>
  <c r="C1513" i="1"/>
  <c r="G1513" i="1" s="1"/>
  <c r="H1512" i="1"/>
  <c r="G1512" i="1"/>
  <c r="C1512" i="1"/>
  <c r="G1511" i="1"/>
  <c r="C1511" i="1"/>
  <c r="H1511" i="1" s="1"/>
  <c r="C1510" i="1"/>
  <c r="H1510" i="1" s="1"/>
  <c r="C1509" i="1"/>
  <c r="G1509" i="1" s="1"/>
  <c r="H1508" i="1"/>
  <c r="C1508" i="1"/>
  <c r="G1508" i="1" s="1"/>
  <c r="G1507" i="1"/>
  <c r="C1507" i="1"/>
  <c r="H1507" i="1" s="1"/>
  <c r="C1506" i="1"/>
  <c r="H1506" i="1" s="1"/>
  <c r="C1505" i="1"/>
  <c r="G1505" i="1" s="1"/>
  <c r="C1504" i="1"/>
  <c r="H1504" i="1" s="1"/>
  <c r="C1503" i="1"/>
  <c r="H1503" i="1" s="1"/>
  <c r="C1502" i="1"/>
  <c r="H1502" i="1" s="1"/>
  <c r="C1501" i="1"/>
  <c r="G1501" i="1" s="1"/>
  <c r="G1500" i="1"/>
  <c r="C1500" i="1"/>
  <c r="H1500" i="1" s="1"/>
  <c r="C1498" i="1"/>
  <c r="H1498" i="1" s="1"/>
  <c r="H1497" i="1"/>
  <c r="C1497" i="1"/>
  <c r="G1497" i="1" s="1"/>
  <c r="H1496" i="1"/>
  <c r="G1496" i="1"/>
  <c r="C1496" i="1"/>
  <c r="G1495" i="1"/>
  <c r="C1495" i="1"/>
  <c r="H1495" i="1" s="1"/>
  <c r="C1494" i="1"/>
  <c r="H1494" i="1" s="1"/>
  <c r="H1493" i="1"/>
  <c r="C1493" i="1"/>
  <c r="G1493" i="1" s="1"/>
  <c r="H1492" i="1"/>
  <c r="C1492" i="1"/>
  <c r="G1492" i="1" s="1"/>
  <c r="C1491" i="1"/>
  <c r="H1491" i="1" s="1"/>
  <c r="C1490" i="1"/>
  <c r="H1490" i="1" s="1"/>
  <c r="C1489" i="1"/>
  <c r="G1489" i="1" s="1"/>
  <c r="H1488" i="1"/>
  <c r="G1488" i="1"/>
  <c r="C1488" i="1"/>
  <c r="C1487" i="1"/>
  <c r="H1487" i="1" s="1"/>
  <c r="C1486" i="1"/>
  <c r="H1486" i="1" s="1"/>
  <c r="C1485" i="1"/>
  <c r="G1485" i="1" s="1"/>
  <c r="C1484" i="1"/>
  <c r="G1484" i="1" s="1"/>
  <c r="C1482" i="1"/>
  <c r="H1482" i="1" s="1"/>
  <c r="H1480" i="1"/>
  <c r="G1480" i="1"/>
  <c r="C1480" i="1"/>
  <c r="D1479" i="1"/>
  <c r="C1479" i="1"/>
  <c r="H1479" i="1" s="1"/>
  <c r="G1478" i="1"/>
  <c r="D1478" i="1"/>
  <c r="J1478" i="1" s="1"/>
  <c r="C1478" i="1"/>
  <c r="H1478" i="1" s="1"/>
  <c r="D1477" i="1"/>
  <c r="C1477" i="1"/>
  <c r="H1477" i="1" s="1"/>
  <c r="G1476" i="1"/>
  <c r="D1476" i="1"/>
  <c r="C1476" i="1"/>
  <c r="J1476" i="1" s="1"/>
  <c r="G1475" i="1"/>
  <c r="D1475" i="1"/>
  <c r="C1475" i="1"/>
  <c r="H1475" i="1" s="1"/>
  <c r="D1474" i="1"/>
  <c r="C1474" i="1"/>
  <c r="H1474" i="1" s="1"/>
  <c r="G1473" i="1"/>
  <c r="D1473" i="1"/>
  <c r="C1473" i="1"/>
  <c r="J1473" i="1" s="1"/>
  <c r="D1472" i="1"/>
  <c r="C1472" i="1"/>
  <c r="H1472" i="1" s="1"/>
  <c r="G1471" i="1"/>
  <c r="D1471" i="1"/>
  <c r="C1471" i="1"/>
  <c r="J1471" i="1" s="1"/>
  <c r="G1470" i="1"/>
  <c r="D1470" i="1"/>
  <c r="C1470" i="1"/>
  <c r="H1470" i="1" s="1"/>
  <c r="G1469" i="1"/>
  <c r="D1469" i="1"/>
  <c r="C1469" i="1"/>
  <c r="H1469" i="1" s="1"/>
  <c r="D1468" i="1"/>
  <c r="C1468" i="1"/>
  <c r="H1468" i="1" s="1"/>
  <c r="G1467" i="1"/>
  <c r="D1467" i="1"/>
  <c r="C1467" i="1"/>
  <c r="J1467" i="1" s="1"/>
  <c r="D1466" i="1"/>
  <c r="C1466" i="1"/>
  <c r="H1466" i="1" s="1"/>
  <c r="G1465" i="1"/>
  <c r="D1465" i="1"/>
  <c r="C1465" i="1"/>
  <c r="J1465" i="1" s="1"/>
  <c r="D1464" i="1"/>
  <c r="C1464" i="1"/>
  <c r="H1464" i="1" s="1"/>
  <c r="G1463" i="1"/>
  <c r="D1463" i="1"/>
  <c r="C1463" i="1"/>
  <c r="J1463" i="1" s="1"/>
  <c r="D1462" i="1"/>
  <c r="C1462" i="1"/>
  <c r="H1462" i="1" s="1"/>
  <c r="D1461" i="1"/>
  <c r="C1461" i="1"/>
  <c r="H1461" i="1" s="1"/>
  <c r="G1460" i="1"/>
  <c r="D1460" i="1"/>
  <c r="C1460" i="1"/>
  <c r="J1460" i="1" s="1"/>
  <c r="D1459" i="1"/>
  <c r="C1459" i="1"/>
  <c r="H1459" i="1" s="1"/>
  <c r="G1458" i="1"/>
  <c r="D1458" i="1"/>
  <c r="C1458" i="1"/>
  <c r="J1458" i="1" s="1"/>
  <c r="D1457" i="1"/>
  <c r="C1457" i="1"/>
  <c r="H1457" i="1" s="1"/>
  <c r="D1456" i="1"/>
  <c r="C1456" i="1"/>
  <c r="D1455" i="1"/>
  <c r="C1455" i="1"/>
  <c r="H1455" i="1" s="1"/>
  <c r="D1454" i="1"/>
  <c r="C1454" i="1"/>
  <c r="D1453" i="1"/>
  <c r="G1452" i="1"/>
  <c r="D1452" i="1"/>
  <c r="C1452" i="1"/>
  <c r="J1452" i="1" s="1"/>
  <c r="D1451" i="1"/>
  <c r="C1451" i="1"/>
  <c r="H1451" i="1" s="1"/>
  <c r="G1450" i="1"/>
  <c r="D1450" i="1"/>
  <c r="C1450" i="1"/>
  <c r="J1450" i="1" s="1"/>
  <c r="D1449" i="1"/>
  <c r="C1449" i="1"/>
  <c r="H1449" i="1" s="1"/>
  <c r="G1448" i="1"/>
  <c r="D1448" i="1"/>
  <c r="C1448" i="1"/>
  <c r="J1448" i="1" s="1"/>
  <c r="D1447" i="1"/>
  <c r="C1447" i="1"/>
  <c r="H1447" i="1" s="1"/>
  <c r="G1446" i="1"/>
  <c r="D1446" i="1"/>
  <c r="C1446" i="1"/>
  <c r="J1446" i="1" s="1"/>
  <c r="H1445" i="1"/>
  <c r="D1445" i="1"/>
  <c r="C1445" i="1"/>
  <c r="G1445" i="1" s="1"/>
  <c r="D1444" i="1"/>
  <c r="J1444" i="1" s="1"/>
  <c r="C1444" i="1"/>
  <c r="H1444" i="1" s="1"/>
  <c r="H1443" i="1"/>
  <c r="G1443" i="1"/>
  <c r="I1443" i="1" s="1"/>
  <c r="D1443" i="1"/>
  <c r="C1443" i="1"/>
  <c r="J1443" i="1" s="1"/>
  <c r="D1442" i="1"/>
  <c r="J1442" i="1" s="1"/>
  <c r="C1442" i="1"/>
  <c r="H1442" i="1" s="1"/>
  <c r="H1441" i="1"/>
  <c r="D1441" i="1"/>
  <c r="C1441" i="1"/>
  <c r="G1441" i="1" s="1"/>
  <c r="I1441" i="1" s="1"/>
  <c r="D1440" i="1"/>
  <c r="J1440" i="1" s="1"/>
  <c r="C1440" i="1"/>
  <c r="H1440" i="1" s="1"/>
  <c r="H1439" i="1"/>
  <c r="D1439" i="1"/>
  <c r="C1439" i="1"/>
  <c r="G1439" i="1" s="1"/>
  <c r="I1439" i="1" s="1"/>
  <c r="H1438" i="1"/>
  <c r="D1438" i="1"/>
  <c r="C1438" i="1"/>
  <c r="G1438" i="1" s="1"/>
  <c r="H1437" i="1"/>
  <c r="G1437" i="1"/>
  <c r="D1437" i="1"/>
  <c r="C1437" i="1"/>
  <c r="D1435"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D1278" i="1"/>
  <c r="G1278" i="1" s="1"/>
  <c r="C1278" i="1"/>
  <c r="H1277" i="1"/>
  <c r="D1277" i="1"/>
  <c r="G1277" i="1" s="1"/>
  <c r="C1277" i="1"/>
  <c r="G1276" i="1"/>
  <c r="D1276" i="1"/>
  <c r="H1276" i="1" s="1"/>
  <c r="C1276" i="1"/>
  <c r="H1275" i="1"/>
  <c r="D1275" i="1"/>
  <c r="G1275" i="1" s="1"/>
  <c r="C1275" i="1"/>
  <c r="H1274" i="1"/>
  <c r="G1274" i="1"/>
  <c r="D1274" i="1"/>
  <c r="C1274" i="1"/>
  <c r="H1273" i="1"/>
  <c r="G1273" i="1"/>
  <c r="D1273" i="1"/>
  <c r="C1273" i="1"/>
  <c r="H1272" i="1"/>
  <c r="G1272" i="1"/>
  <c r="D1272" i="1"/>
  <c r="C1272" i="1"/>
  <c r="H1271" i="1"/>
  <c r="G1271" i="1"/>
  <c r="D1271" i="1"/>
  <c r="C1271" i="1"/>
  <c r="H1270" i="1"/>
  <c r="D1270" i="1"/>
  <c r="G1270" i="1" s="1"/>
  <c r="C1270" i="1"/>
  <c r="H1269" i="1"/>
  <c r="D1269" i="1"/>
  <c r="G1269" i="1" s="1"/>
  <c r="C1269" i="1"/>
  <c r="H1268" i="1"/>
  <c r="D1268" i="1"/>
  <c r="G1268" i="1" s="1"/>
  <c r="C1268" i="1"/>
  <c r="H1267" i="1"/>
  <c r="G1267" i="1"/>
  <c r="D1267" i="1"/>
  <c r="C1267" i="1"/>
  <c r="H1266" i="1"/>
  <c r="D1266" i="1"/>
  <c r="G1266" i="1" s="1"/>
  <c r="C1266" i="1"/>
  <c r="H1265" i="1"/>
  <c r="D1265" i="1"/>
  <c r="G1265" i="1" s="1"/>
  <c r="C1265" i="1"/>
  <c r="D1264" i="1"/>
  <c r="H1264" i="1" s="1"/>
  <c r="C1264" i="1"/>
  <c r="D1263" i="1"/>
  <c r="H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D1249" i="1"/>
  <c r="G1249" i="1" s="1"/>
  <c r="C1249" i="1"/>
  <c r="H1248" i="1"/>
  <c r="D1248" i="1"/>
  <c r="G1248" i="1" s="1"/>
  <c r="C1248" i="1"/>
  <c r="H1247" i="1"/>
  <c r="D1247" i="1"/>
  <c r="G1247" i="1" s="1"/>
  <c r="C1247" i="1"/>
  <c r="D1246" i="1"/>
  <c r="H1246" i="1" s="1"/>
  <c r="C1246" i="1"/>
  <c r="H1245" i="1"/>
  <c r="G1245" i="1"/>
  <c r="D1245" i="1"/>
  <c r="C1245" i="1"/>
  <c r="G1244" i="1"/>
  <c r="D1244" i="1"/>
  <c r="H1244" i="1" s="1"/>
  <c r="C1244" i="1"/>
  <c r="H1243" i="1"/>
  <c r="G1243" i="1"/>
  <c r="D1243" i="1"/>
  <c r="C1243" i="1"/>
  <c r="H1242" i="1"/>
  <c r="D1242" i="1"/>
  <c r="G1242" i="1" s="1"/>
  <c r="C1242" i="1"/>
  <c r="H1241" i="1"/>
  <c r="D1241" i="1"/>
  <c r="G1241" i="1" s="1"/>
  <c r="C1241" i="1"/>
  <c r="H1240" i="1"/>
  <c r="G1240" i="1"/>
  <c r="D1240" i="1"/>
  <c r="C1240" i="1"/>
  <c r="D1239" i="1"/>
  <c r="H1239" i="1" s="1"/>
  <c r="C1239" i="1"/>
  <c r="D1238" i="1"/>
  <c r="H1238" i="1" s="1"/>
  <c r="C1238" i="1"/>
  <c r="H1237" i="1"/>
  <c r="G1237" i="1"/>
  <c r="D1237" i="1"/>
  <c r="C1237" i="1"/>
  <c r="C1236" i="1"/>
  <c r="C1235" i="1"/>
  <c r="D1234" i="1"/>
  <c r="H1234" i="1" s="1"/>
  <c r="C1234" i="1"/>
  <c r="D1233" i="1"/>
  <c r="H1233" i="1" s="1"/>
  <c r="C1233" i="1"/>
  <c r="D1232" i="1"/>
  <c r="H1232" i="1" s="1"/>
  <c r="C1232" i="1"/>
  <c r="H1231" i="1"/>
  <c r="G1231" i="1"/>
  <c r="D1231" i="1"/>
  <c r="C1231" i="1"/>
  <c r="H1230" i="1"/>
  <c r="D1230" i="1"/>
  <c r="G1230" i="1" s="1"/>
  <c r="C1230" i="1"/>
  <c r="D1229" i="1"/>
  <c r="H1229" i="1" s="1"/>
  <c r="C1229" i="1"/>
  <c r="D1228" i="1"/>
  <c r="H1228" i="1" s="1"/>
  <c r="C1228" i="1"/>
  <c r="C1227" i="1"/>
  <c r="H1226" i="1"/>
  <c r="G1226" i="1"/>
  <c r="D1226" i="1"/>
  <c r="C1226" i="1"/>
  <c r="H1225" i="1"/>
  <c r="G1225" i="1"/>
  <c r="D1225" i="1"/>
  <c r="C1225" i="1"/>
  <c r="D1224" i="1"/>
  <c r="G1224" i="1" s="1"/>
  <c r="C1224" i="1"/>
  <c r="C1223" i="1"/>
  <c r="C1222" i="1"/>
  <c r="H1221" i="1"/>
  <c r="D1221" i="1"/>
  <c r="G1221" i="1" s="1"/>
  <c r="C1221" i="1"/>
  <c r="H1220" i="1"/>
  <c r="G1220" i="1"/>
  <c r="D1220" i="1"/>
  <c r="C1220" i="1"/>
  <c r="C1219" i="1"/>
  <c r="H1218" i="1"/>
  <c r="G1218" i="1"/>
  <c r="D1218" i="1"/>
  <c r="C1218" i="1"/>
  <c r="H1217" i="1"/>
  <c r="G1217" i="1"/>
  <c r="D1217" i="1"/>
  <c r="C1217" i="1"/>
  <c r="H1216" i="1"/>
  <c r="G1216" i="1"/>
  <c r="D1216" i="1"/>
  <c r="C1216" i="1"/>
  <c r="C1215" i="1"/>
  <c r="H1213" i="1"/>
  <c r="G1213" i="1"/>
  <c r="D1213" i="1"/>
  <c r="C1213" i="1"/>
  <c r="D1212" i="1"/>
  <c r="H1212" i="1" s="1"/>
  <c r="C1212"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D1160" i="1"/>
  <c r="H1160" i="1" s="1"/>
  <c r="C1160" i="1"/>
  <c r="H1159" i="1"/>
  <c r="G1159" i="1"/>
  <c r="D1159" i="1"/>
  <c r="C1159" i="1"/>
  <c r="H1158" i="1"/>
  <c r="G1158" i="1"/>
  <c r="D1158" i="1"/>
  <c r="C1158" i="1"/>
  <c r="D1157" i="1"/>
  <c r="H1157" i="1" s="1"/>
  <c r="C1157" i="1"/>
  <c r="H1156" i="1"/>
  <c r="G1156" i="1"/>
  <c r="D1156" i="1"/>
  <c r="C1156" i="1"/>
  <c r="D1155" i="1"/>
  <c r="H1155" i="1" s="1"/>
  <c r="C1155" i="1"/>
  <c r="D1154" i="1"/>
  <c r="H1154" i="1" s="1"/>
  <c r="C1154" i="1"/>
  <c r="D1151" i="1"/>
  <c r="H1151" i="1" s="1"/>
  <c r="C1151" i="1"/>
  <c r="H1150" i="1"/>
  <c r="G1150" i="1"/>
  <c r="D1150" i="1"/>
  <c r="C1150" i="1"/>
  <c r="H1149" i="1"/>
  <c r="G1149" i="1"/>
  <c r="D1149" i="1"/>
  <c r="C1149" i="1"/>
  <c r="D1148" i="1"/>
  <c r="H1148" i="1" s="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D1140" i="1"/>
  <c r="G1140" i="1" s="1"/>
  <c r="C1140" i="1"/>
  <c r="G1139" i="1"/>
  <c r="D1139" i="1"/>
  <c r="H1139" i="1" s="1"/>
  <c r="C1139" i="1"/>
  <c r="H1138" i="1"/>
  <c r="G1138" i="1"/>
  <c r="D1138" i="1"/>
  <c r="C1138" i="1"/>
  <c r="H1137" i="1"/>
  <c r="D1137" i="1"/>
  <c r="G1137" i="1" s="1"/>
  <c r="C1137" i="1"/>
  <c r="H1136" i="1"/>
  <c r="D1136" i="1"/>
  <c r="G1136" i="1" s="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D1064" i="1"/>
  <c r="H1064" i="1" s="1"/>
  <c r="C1064" i="1"/>
  <c r="H1063" i="1"/>
  <c r="G1063" i="1"/>
  <c r="D1063" i="1"/>
  <c r="C1063" i="1"/>
  <c r="H1062" i="1"/>
  <c r="G1062" i="1"/>
  <c r="D1062" i="1"/>
  <c r="C1062" i="1"/>
  <c r="H1061" i="1"/>
  <c r="G1061" i="1"/>
  <c r="D1061" i="1"/>
  <c r="C1061" i="1"/>
  <c r="D1060" i="1"/>
  <c r="H1060" i="1" s="1"/>
  <c r="C1060" i="1"/>
  <c r="H1059" i="1"/>
  <c r="G1059" i="1"/>
  <c r="D1059" i="1"/>
  <c r="C1059" i="1"/>
  <c r="H1058" i="1"/>
  <c r="D1058" i="1"/>
  <c r="G1058" i="1" s="1"/>
  <c r="C1058" i="1"/>
  <c r="D1057" i="1"/>
  <c r="G1057" i="1" s="1"/>
  <c r="C1057"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D1049" i="1"/>
  <c r="H1049" i="1" s="1"/>
  <c r="C1049" i="1"/>
  <c r="C1048" i="1"/>
  <c r="C1047" i="1"/>
  <c r="H1045" i="1"/>
  <c r="G1045" i="1"/>
  <c r="D1045" i="1"/>
  <c r="C1045" i="1"/>
  <c r="H1044" i="1"/>
  <c r="G1044" i="1"/>
  <c r="D1044" i="1"/>
  <c r="C1044" i="1"/>
  <c r="H1043" i="1"/>
  <c r="G1043" i="1"/>
  <c r="D1043" i="1"/>
  <c r="C1043" i="1"/>
  <c r="H1042" i="1"/>
  <c r="G1042" i="1"/>
  <c r="D1042" i="1"/>
  <c r="C1042"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D1028" i="1"/>
  <c r="H1028" i="1" s="1"/>
  <c r="C1028" i="1"/>
  <c r="H1027" i="1"/>
  <c r="G1027" i="1"/>
  <c r="D1027" i="1"/>
  <c r="C1027" i="1"/>
  <c r="H1026" i="1"/>
  <c r="G1026" i="1"/>
  <c r="D1026" i="1"/>
  <c r="C1026" i="1"/>
  <c r="D1025" i="1"/>
  <c r="H1025" i="1" s="1"/>
  <c r="C1025" i="1"/>
  <c r="H1024" i="1"/>
  <c r="G1024" i="1"/>
  <c r="D1024" i="1"/>
  <c r="C1024" i="1"/>
  <c r="D1023" i="1"/>
  <c r="H1023" i="1" s="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D1012" i="1"/>
  <c r="H1012" i="1" s="1"/>
  <c r="C1012" i="1"/>
  <c r="H1011" i="1"/>
  <c r="G1011" i="1"/>
  <c r="D1011" i="1"/>
  <c r="C1011" i="1"/>
  <c r="H1010" i="1"/>
  <c r="G1010" i="1"/>
  <c r="D1010" i="1"/>
  <c r="C1010" i="1"/>
  <c r="H1009" i="1"/>
  <c r="G1009" i="1"/>
  <c r="D1009" i="1"/>
  <c r="C1009" i="1"/>
  <c r="H1008" i="1"/>
  <c r="D1008" i="1"/>
  <c r="G1008" i="1" s="1"/>
  <c r="C1008" i="1"/>
  <c r="C1007" i="1"/>
  <c r="H1006" i="1"/>
  <c r="D1006" i="1"/>
  <c r="G1006" i="1" s="1"/>
  <c r="C1006" i="1"/>
  <c r="H1005" i="1"/>
  <c r="G1005" i="1"/>
  <c r="D1005" i="1"/>
  <c r="C1005" i="1"/>
  <c r="H1004" i="1"/>
  <c r="D1004" i="1"/>
  <c r="G1004" i="1" s="1"/>
  <c r="C1004" i="1"/>
  <c r="H1003" i="1"/>
  <c r="G1003" i="1"/>
  <c r="D1003" i="1"/>
  <c r="C1003" i="1"/>
  <c r="H1002" i="1"/>
  <c r="D1002" i="1"/>
  <c r="G1002" i="1" s="1"/>
  <c r="C1002" i="1"/>
  <c r="H1001" i="1"/>
  <c r="D1001" i="1"/>
  <c r="G1001" i="1" s="1"/>
  <c r="C1001" i="1"/>
  <c r="H1000" i="1"/>
  <c r="D1000" i="1"/>
  <c r="G1000" i="1" s="1"/>
  <c r="C1000" i="1"/>
  <c r="H999" i="1"/>
  <c r="G999" i="1"/>
  <c r="D999" i="1"/>
  <c r="C999" i="1"/>
  <c r="H998" i="1"/>
  <c r="D998" i="1"/>
  <c r="G998" i="1" s="1"/>
  <c r="C998" i="1"/>
  <c r="D997" i="1"/>
  <c r="H997" i="1" s="1"/>
  <c r="C997" i="1"/>
  <c r="D996" i="1"/>
  <c r="G996" i="1" s="1"/>
  <c r="C996" i="1"/>
  <c r="H995" i="1"/>
  <c r="G995" i="1"/>
  <c r="D995" i="1"/>
  <c r="C995" i="1"/>
  <c r="H994" i="1"/>
  <c r="G994" i="1"/>
  <c r="D994" i="1"/>
  <c r="C994" i="1"/>
  <c r="D993" i="1"/>
  <c r="H993" i="1" s="1"/>
  <c r="C993" i="1"/>
  <c r="H992" i="1"/>
  <c r="G992" i="1"/>
  <c r="D992" i="1"/>
  <c r="C992" i="1"/>
  <c r="D991" i="1"/>
  <c r="H991" i="1" s="1"/>
  <c r="C991" i="1"/>
  <c r="C990" i="1"/>
  <c r="H989" i="1"/>
  <c r="G989" i="1"/>
  <c r="D989" i="1"/>
  <c r="C989" i="1"/>
  <c r="D988" i="1"/>
  <c r="H988" i="1" s="1"/>
  <c r="C988" i="1"/>
  <c r="H987" i="1"/>
  <c r="G987" i="1"/>
  <c r="D987" i="1"/>
  <c r="C987" i="1"/>
  <c r="D986" i="1"/>
  <c r="H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D812" i="1"/>
  <c r="G812" i="1" s="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D716" i="1"/>
  <c r="H716" i="1" s="1"/>
  <c r="C716" i="1"/>
  <c r="H715" i="1"/>
  <c r="D715" i="1"/>
  <c r="G715" i="1" s="1"/>
  <c r="C715" i="1"/>
  <c r="D714" i="1"/>
  <c r="H714" i="1" s="1"/>
  <c r="C714" i="1"/>
  <c r="H713" i="1"/>
  <c r="G713" i="1"/>
  <c r="D713" i="1"/>
  <c r="C713" i="1"/>
  <c r="H712" i="1"/>
  <c r="G712" i="1"/>
  <c r="D712" i="1"/>
  <c r="C712" i="1"/>
  <c r="H711" i="1"/>
  <c r="G711" i="1"/>
  <c r="D711" i="1"/>
  <c r="C711" i="1"/>
  <c r="H710" i="1"/>
  <c r="D710" i="1"/>
  <c r="G710" i="1" s="1"/>
  <c r="C710" i="1"/>
  <c r="H709" i="1"/>
  <c r="D709" i="1"/>
  <c r="G709" i="1" s="1"/>
  <c r="C709" i="1"/>
  <c r="H708" i="1"/>
  <c r="G708" i="1"/>
  <c r="D708" i="1"/>
  <c r="C708" i="1"/>
  <c r="H707" i="1"/>
  <c r="G707" i="1"/>
  <c r="D707" i="1"/>
  <c r="C707" i="1"/>
  <c r="H706" i="1"/>
  <c r="G706" i="1"/>
  <c r="D706" i="1"/>
  <c r="C706" i="1"/>
  <c r="D705" i="1"/>
  <c r="H705" i="1" s="1"/>
  <c r="C705" i="1"/>
  <c r="H704" i="1"/>
  <c r="G704" i="1"/>
  <c r="D704" i="1"/>
  <c r="C704" i="1"/>
  <c r="D703" i="1"/>
  <c r="G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D689" i="1"/>
  <c r="H689" i="1" s="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D669" i="1"/>
  <c r="G669" i="1" s="1"/>
  <c r="C669" i="1"/>
  <c r="H668" i="1"/>
  <c r="G668" i="1"/>
  <c r="D668" i="1"/>
  <c r="C668" i="1"/>
  <c r="H667" i="1"/>
  <c r="G667" i="1"/>
  <c r="D667" i="1"/>
  <c r="C667" i="1"/>
  <c r="H666" i="1"/>
  <c r="G666" i="1"/>
  <c r="D666" i="1"/>
  <c r="C666" i="1"/>
  <c r="H665" i="1"/>
  <c r="G665" i="1"/>
  <c r="D665" i="1"/>
  <c r="C665" i="1"/>
  <c r="H664" i="1"/>
  <c r="G664" i="1"/>
  <c r="D664" i="1"/>
  <c r="C664" i="1"/>
  <c r="D663" i="1"/>
  <c r="G663" i="1" s="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D647" i="1"/>
  <c r="G647" i="1" s="1"/>
  <c r="C647" i="1"/>
  <c r="H646" i="1"/>
  <c r="G646" i="1"/>
  <c r="D646" i="1"/>
  <c r="C646" i="1"/>
  <c r="H645" i="1"/>
  <c r="D645" i="1"/>
  <c r="G645" i="1" s="1"/>
  <c r="C645" i="1"/>
  <c r="H644" i="1"/>
  <c r="G644" i="1"/>
  <c r="D644" i="1"/>
  <c r="C644" i="1"/>
  <c r="H643" i="1"/>
  <c r="G643" i="1"/>
  <c r="D643" i="1"/>
  <c r="C643" i="1"/>
  <c r="H642" i="1"/>
  <c r="D642" i="1"/>
  <c r="G642" i="1" s="1"/>
  <c r="C642" i="1"/>
  <c r="H641" i="1"/>
  <c r="G641" i="1"/>
  <c r="D641" i="1"/>
  <c r="C641" i="1"/>
  <c r="C638" i="1"/>
  <c r="H632" i="1"/>
  <c r="D632" i="1"/>
  <c r="G632" i="1" s="1"/>
  <c r="C632" i="1"/>
  <c r="H631" i="1"/>
  <c r="D631" i="1"/>
  <c r="G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C453" i="1"/>
  <c r="H452" i="1"/>
  <c r="G452" i="1"/>
  <c r="D452" i="1"/>
  <c r="C452" i="1"/>
  <c r="H451" i="1"/>
  <c r="G451" i="1"/>
  <c r="D451" i="1"/>
  <c r="C451" i="1"/>
  <c r="H450" i="1"/>
  <c r="D450" i="1"/>
  <c r="G450" i="1" s="1"/>
  <c r="C450"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D413" i="1"/>
  <c r="G413" i="1" s="1"/>
  <c r="C413" i="1"/>
  <c r="D412" i="1"/>
  <c r="G412" i="1" s="1"/>
  <c r="C412" i="1"/>
  <c r="C411" i="1"/>
  <c r="G406" i="1"/>
  <c r="D406" i="1"/>
  <c r="H406" i="1" s="1"/>
  <c r="C406" i="1"/>
  <c r="H405" i="1"/>
  <c r="G405" i="1"/>
  <c r="D405" i="1"/>
  <c r="C405" i="1"/>
  <c r="G404"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D370" i="1"/>
  <c r="H370" i="1" s="1"/>
  <c r="C370" i="1"/>
  <c r="H369" i="1"/>
  <c r="G369" i="1"/>
  <c r="D369" i="1"/>
  <c r="C369" i="1"/>
  <c r="H368" i="1"/>
  <c r="G368" i="1"/>
  <c r="D368" i="1"/>
  <c r="C368" i="1"/>
  <c r="D367" i="1"/>
  <c r="H367" i="1" s="1"/>
  <c r="C367" i="1"/>
  <c r="D366" i="1"/>
  <c r="H366" i="1" s="1"/>
  <c r="C366" i="1"/>
  <c r="H365" i="1"/>
  <c r="G365" i="1"/>
  <c r="D365" i="1"/>
  <c r="C365" i="1"/>
  <c r="D364" i="1"/>
  <c r="H364" i="1" s="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D313" i="1"/>
  <c r="G313" i="1" s="1"/>
  <c r="C313" i="1"/>
  <c r="H312" i="1"/>
  <c r="D312" i="1"/>
  <c r="G312" i="1" s="1"/>
  <c r="C312" i="1"/>
  <c r="H311" i="1"/>
  <c r="G311" i="1"/>
  <c r="D311" i="1"/>
  <c r="C311" i="1"/>
  <c r="H310" i="1"/>
  <c r="G310" i="1"/>
  <c r="D310" i="1"/>
  <c r="C310" i="1"/>
  <c r="H309" i="1"/>
  <c r="G309" i="1"/>
  <c r="D309" i="1"/>
  <c r="C309" i="1"/>
  <c r="D308" i="1"/>
  <c r="H308" i="1" s="1"/>
  <c r="C308" i="1"/>
  <c r="D307" i="1"/>
  <c r="H307" i="1" s="1"/>
  <c r="C307" i="1"/>
  <c r="D306" i="1"/>
  <c r="H306" i="1" s="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D290" i="1"/>
  <c r="G290" i="1" s="1"/>
  <c r="C290" i="1"/>
  <c r="H289" i="1"/>
  <c r="G289" i="1"/>
  <c r="D289" i="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C260" i="1"/>
  <c r="H258" i="1"/>
  <c r="G258" i="1"/>
  <c r="D258" i="1"/>
  <c r="C258" i="1"/>
  <c r="H257" i="1"/>
  <c r="G257" i="1"/>
  <c r="D257" i="1"/>
  <c r="C257" i="1"/>
  <c r="H256" i="1"/>
  <c r="D256" i="1"/>
  <c r="G256" i="1" s="1"/>
  <c r="C256" i="1"/>
  <c r="H255" i="1"/>
  <c r="D255" i="1"/>
  <c r="G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D244" i="1"/>
  <c r="G244" i="1" s="1"/>
  <c r="C244" i="1"/>
  <c r="H243" i="1"/>
  <c r="D243" i="1"/>
  <c r="G243" i="1" s="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G209" i="1"/>
  <c r="D209" i="1"/>
  <c r="H209" i="1" s="1"/>
  <c r="C209" i="1"/>
  <c r="H208" i="1"/>
  <c r="G208" i="1"/>
  <c r="D208" i="1"/>
  <c r="C208" i="1"/>
  <c r="H207" i="1"/>
  <c r="D207" i="1"/>
  <c r="G207" i="1" s="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D191" i="1"/>
  <c r="G191" i="1" s="1"/>
  <c r="C191" i="1"/>
  <c r="D190" i="1"/>
  <c r="G190" i="1" s="1"/>
  <c r="C190" i="1"/>
  <c r="H189" i="1"/>
  <c r="D189" i="1"/>
  <c r="G189" i="1" s="1"/>
  <c r="C189" i="1"/>
  <c r="H188" i="1"/>
  <c r="D188" i="1"/>
  <c r="G188" i="1" s="1"/>
  <c r="C188" i="1"/>
  <c r="H187" i="1"/>
  <c r="D187" i="1"/>
  <c r="G187" i="1" s="1"/>
  <c r="C187" i="1"/>
  <c r="D186" i="1"/>
  <c r="H186" i="1" s="1"/>
  <c r="C186" i="1"/>
  <c r="H185" i="1"/>
  <c r="G185" i="1"/>
  <c r="D185" i="1"/>
  <c r="C185" i="1"/>
  <c r="C184" i="1"/>
  <c r="D183" i="1"/>
  <c r="H183" i="1" s="1"/>
  <c r="C183" i="1"/>
  <c r="H182" i="1"/>
  <c r="G182" i="1"/>
  <c r="D182" i="1"/>
  <c r="C182" i="1"/>
  <c r="H181" i="1"/>
  <c r="G181" i="1"/>
  <c r="D181" i="1"/>
  <c r="C181" i="1"/>
  <c r="H180" i="1"/>
  <c r="G180" i="1"/>
  <c r="D180" i="1"/>
  <c r="C180" i="1"/>
  <c r="H179" i="1"/>
  <c r="D179" i="1"/>
  <c r="G179" i="1" s="1"/>
  <c r="C179" i="1"/>
  <c r="H178" i="1"/>
  <c r="G178" i="1"/>
  <c r="D178" i="1"/>
  <c r="C178" i="1"/>
  <c r="H177" i="1"/>
  <c r="D177" i="1"/>
  <c r="G177" i="1" s="1"/>
  <c r="C177" i="1"/>
  <c r="H176" i="1"/>
  <c r="D176" i="1"/>
  <c r="G176" i="1" s="1"/>
  <c r="C176" i="1"/>
  <c r="H175" i="1"/>
  <c r="D175" i="1"/>
  <c r="G175" i="1" s="1"/>
  <c r="C175" i="1"/>
  <c r="D174" i="1"/>
  <c r="G174" i="1" s="1"/>
  <c r="C174" i="1"/>
  <c r="C173" i="1"/>
  <c r="H172" i="1"/>
  <c r="D172" i="1"/>
  <c r="G172" i="1" s="1"/>
  <c r="C172" i="1"/>
  <c r="D171" i="1"/>
  <c r="G171" i="1" s="1"/>
  <c r="C171" i="1"/>
  <c r="D170" i="1"/>
  <c r="G170" i="1" s="1"/>
  <c r="C170" i="1"/>
  <c r="D169" i="1"/>
  <c r="G169" i="1" s="1"/>
  <c r="C169" i="1"/>
  <c r="H168" i="1"/>
  <c r="D168" i="1"/>
  <c r="G168" i="1" s="1"/>
  <c r="C168" i="1"/>
  <c r="D167" i="1"/>
  <c r="G167" i="1" s="1"/>
  <c r="C167" i="1"/>
  <c r="D166" i="1"/>
  <c r="G166" i="1" s="1"/>
  <c r="C166" i="1"/>
  <c r="C165" i="1"/>
  <c r="D164" i="1"/>
  <c r="G164" i="1" s="1"/>
  <c r="C164" i="1"/>
  <c r="H163" i="1"/>
  <c r="G163" i="1"/>
  <c r="D163" i="1"/>
  <c r="C163" i="1"/>
  <c r="H162" i="1"/>
  <c r="G162" i="1"/>
  <c r="D162" i="1"/>
  <c r="C162" i="1"/>
  <c r="H161" i="1"/>
  <c r="G161" i="1"/>
  <c r="D161" i="1"/>
  <c r="C161" i="1"/>
  <c r="C160" i="1"/>
  <c r="H158" i="1"/>
  <c r="G158" i="1"/>
  <c r="D158" i="1"/>
  <c r="C158" i="1"/>
  <c r="H157" i="1"/>
  <c r="D157" i="1"/>
  <c r="G157" i="1" s="1"/>
  <c r="C157" i="1"/>
  <c r="H156" i="1"/>
  <c r="G156" i="1"/>
  <c r="D156" i="1"/>
  <c r="C156" i="1"/>
  <c r="H155" i="1"/>
  <c r="D155" i="1"/>
  <c r="G155" i="1" s="1"/>
  <c r="C155" i="1"/>
  <c r="H154" i="1"/>
  <c r="G154" i="1"/>
  <c r="D154" i="1"/>
  <c r="C154" i="1"/>
  <c r="H153" i="1"/>
  <c r="D153" i="1"/>
  <c r="G153" i="1" s="1"/>
  <c r="C153" i="1"/>
  <c r="D152" i="1"/>
  <c r="H152" i="1" s="1"/>
  <c r="C152" i="1"/>
  <c r="D151" i="1"/>
  <c r="H151" i="1" s="1"/>
  <c r="C151" i="1"/>
  <c r="H150" i="1"/>
  <c r="D150" i="1"/>
  <c r="G150" i="1" s="1"/>
  <c r="C150" i="1"/>
  <c r="C149" i="1"/>
  <c r="C148" i="1"/>
  <c r="H146" i="1"/>
  <c r="D146" i="1"/>
  <c r="G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C135" i="1"/>
  <c r="H134" i="1"/>
  <c r="G134" i="1"/>
  <c r="D134" i="1"/>
  <c r="C134" i="1"/>
  <c r="H133" i="1"/>
  <c r="G133" i="1"/>
  <c r="D133" i="1"/>
  <c r="C133" i="1"/>
  <c r="H132" i="1"/>
  <c r="D132" i="1"/>
  <c r="G132" i="1" s="1"/>
  <c r="C132" i="1"/>
  <c r="H131" i="1"/>
  <c r="D131" i="1"/>
  <c r="G131" i="1" s="1"/>
  <c r="C131" i="1"/>
  <c r="H130" i="1"/>
  <c r="D130" i="1"/>
  <c r="G130" i="1" s="1"/>
  <c r="C130" i="1"/>
  <c r="D129" i="1"/>
  <c r="G129" i="1" s="1"/>
  <c r="C129" i="1"/>
  <c r="H128" i="1"/>
  <c r="G128" i="1"/>
  <c r="D128" i="1"/>
  <c r="C128" i="1"/>
  <c r="H127" i="1"/>
  <c r="G127" i="1"/>
  <c r="D127" i="1"/>
  <c r="C127" i="1"/>
  <c r="H126" i="1"/>
  <c r="D126" i="1"/>
  <c r="G126" i="1" s="1"/>
  <c r="C126" i="1"/>
  <c r="H125" i="1"/>
  <c r="D125" i="1"/>
  <c r="G125" i="1" s="1"/>
  <c r="C125" i="1"/>
  <c r="H124" i="1"/>
  <c r="G124" i="1"/>
  <c r="D124" i="1"/>
  <c r="C124" i="1"/>
  <c r="H123" i="1"/>
  <c r="G123" i="1"/>
  <c r="D123" i="1"/>
  <c r="C123" i="1"/>
  <c r="D122" i="1"/>
  <c r="H122" i="1" s="1"/>
  <c r="C122" i="1"/>
  <c r="D121" i="1"/>
  <c r="H121" i="1" s="1"/>
  <c r="C121" i="1"/>
  <c r="D120" i="1"/>
  <c r="H120" i="1" s="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C79" i="1"/>
  <c r="C78" i="1"/>
  <c r="H77" i="1"/>
  <c r="G77" i="1"/>
  <c r="D77" i="1"/>
  <c r="C77" i="1"/>
  <c r="H76" i="1"/>
  <c r="D76" i="1"/>
  <c r="G76" i="1" s="1"/>
  <c r="C76" i="1"/>
  <c r="H75" i="1"/>
  <c r="D75" i="1"/>
  <c r="G75" i="1" s="1"/>
  <c r="C75" i="1"/>
  <c r="D74" i="1"/>
  <c r="G74" i="1" s="1"/>
  <c r="C74"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G65" i="1" s="1"/>
  <c r="C65" i="1"/>
  <c r="D64" i="1"/>
  <c r="G64" i="1" s="1"/>
  <c r="C64" i="1"/>
  <c r="H63" i="1"/>
  <c r="G63" i="1"/>
  <c r="D63" i="1"/>
  <c r="C63" i="1"/>
  <c r="H62" i="1"/>
  <c r="G62" i="1"/>
  <c r="D62" i="1"/>
  <c r="C62" i="1"/>
  <c r="H61" i="1"/>
  <c r="G61" i="1"/>
  <c r="D61" i="1"/>
  <c r="C61" i="1"/>
  <c r="H60" i="1"/>
  <c r="G60" i="1"/>
  <c r="D60" i="1"/>
  <c r="C60" i="1"/>
  <c r="D59" i="1"/>
  <c r="H59" i="1" s="1"/>
  <c r="C59" i="1"/>
  <c r="D58" i="1"/>
  <c r="H58" i="1" s="1"/>
  <c r="C58" i="1"/>
  <c r="H57" i="1"/>
  <c r="G57" i="1"/>
  <c r="D57" i="1"/>
  <c r="C57" i="1"/>
  <c r="H56" i="1"/>
  <c r="G56" i="1"/>
  <c r="D56" i="1"/>
  <c r="C56" i="1"/>
  <c r="H55" i="1"/>
  <c r="G55" i="1"/>
  <c r="D55" i="1"/>
  <c r="C55" i="1"/>
  <c r="H54" i="1"/>
  <c r="G54" i="1"/>
  <c r="D54" i="1"/>
  <c r="C54" i="1"/>
  <c r="D53" i="1"/>
  <c r="H53" i="1" s="1"/>
  <c r="C53" i="1"/>
  <c r="H52" i="1"/>
  <c r="G52" i="1"/>
  <c r="D52" i="1"/>
  <c r="C52" i="1"/>
  <c r="H51" i="1"/>
  <c r="G51" i="1"/>
  <c r="D51" i="1"/>
  <c r="C51" i="1"/>
  <c r="D50" i="1"/>
  <c r="H50" i="1" s="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F215" i="9" l="1"/>
  <c r="B215" i="9" s="1"/>
  <c r="E296" i="9"/>
  <c r="B296" i="9" s="1"/>
  <c r="E288" i="9"/>
  <c r="B288" i="9" s="1"/>
  <c r="E33" i="9"/>
  <c r="B33" i="9" s="1"/>
  <c r="E294" i="9"/>
  <c r="D49" i="8"/>
  <c r="C1524" i="1" s="1"/>
  <c r="G1524" i="1" s="1"/>
  <c r="H1524" i="1"/>
  <c r="G1531" i="1"/>
  <c r="G1229" i="1"/>
  <c r="G1579" i="1"/>
  <c r="G1576" i="1"/>
  <c r="G1264" i="1"/>
  <c r="G1521" i="1"/>
  <c r="H1520" i="1"/>
  <c r="G1519" i="1"/>
  <c r="C1483" i="1"/>
  <c r="H1483" i="1" s="1"/>
  <c r="H1509" i="1"/>
  <c r="H1505" i="1"/>
  <c r="G1504" i="1"/>
  <c r="G1503" i="1"/>
  <c r="H1501" i="1"/>
  <c r="G1499" i="1"/>
  <c r="G1491" i="1"/>
  <c r="H1489" i="1"/>
  <c r="G1487" i="1"/>
  <c r="H1484" i="1"/>
  <c r="H1485" i="1"/>
  <c r="G1483" i="1"/>
  <c r="H1481" i="1"/>
  <c r="H1454" i="1"/>
  <c r="J1456" i="1"/>
  <c r="H29" i="3"/>
  <c r="C1436" i="1"/>
  <c r="C1453" i="1"/>
  <c r="H1453" i="1" s="1"/>
  <c r="G1456" i="1"/>
  <c r="G1212" i="1"/>
  <c r="H1219" i="1"/>
  <c r="G1219" i="1"/>
  <c r="E238" i="5"/>
  <c r="D1236" i="1"/>
  <c r="G1234" i="1"/>
  <c r="G1233" i="1"/>
  <c r="G1232" i="1"/>
  <c r="E245" i="5"/>
  <c r="D1222" i="1" s="1"/>
  <c r="G1222" i="1" s="1"/>
  <c r="F250" i="5"/>
  <c r="G1227" i="1"/>
  <c r="G1228" i="1"/>
  <c r="H1223" i="1"/>
  <c r="H1224" i="1"/>
  <c r="F246" i="5"/>
  <c r="E293" i="9"/>
  <c r="B293" i="9" s="1"/>
  <c r="E311" i="9"/>
  <c r="B311" i="9" s="1"/>
  <c r="G1263" i="1"/>
  <c r="G1246" i="1"/>
  <c r="G1239" i="1"/>
  <c r="G1238" i="1"/>
  <c r="H1211" i="1"/>
  <c r="G1211" i="1"/>
  <c r="F234" i="5"/>
  <c r="G1157" i="1"/>
  <c r="G1160" i="1"/>
  <c r="G1154" i="1"/>
  <c r="G1155" i="1"/>
  <c r="G1148" i="1"/>
  <c r="G1151" i="1"/>
  <c r="H1124" i="1"/>
  <c r="F146" i="5"/>
  <c r="E291" i="9"/>
  <c r="B291" i="9" s="1"/>
  <c r="G1064" i="1"/>
  <c r="E286" i="9"/>
  <c r="B286" i="9" s="1"/>
  <c r="G1060" i="1"/>
  <c r="G1056" i="1"/>
  <c r="H1056" i="1"/>
  <c r="F78" i="5"/>
  <c r="H1057" i="1"/>
  <c r="D1048" i="1"/>
  <c r="H1048" i="1" s="1"/>
  <c r="G1047" i="1"/>
  <c r="G1049" i="1"/>
  <c r="G1028" i="1"/>
  <c r="G1012" i="1"/>
  <c r="H996" i="1"/>
  <c r="G1041" i="1"/>
  <c r="H1041" i="1"/>
  <c r="F63" i="5"/>
  <c r="G1023" i="1"/>
  <c r="G1025" i="1"/>
  <c r="H1007" i="1"/>
  <c r="G1007" i="1"/>
  <c r="G997" i="1"/>
  <c r="E12" i="5"/>
  <c r="G991" i="1"/>
  <c r="G993" i="1"/>
  <c r="G988" i="1"/>
  <c r="F8" i="5"/>
  <c r="G986" i="1"/>
  <c r="G716" i="1"/>
  <c r="G714" i="1"/>
  <c r="F219" i="9"/>
  <c r="B219" i="9" s="1"/>
  <c r="F218" i="9"/>
  <c r="B218" i="9" s="1"/>
  <c r="G705" i="1"/>
  <c r="H703" i="1"/>
  <c r="G689" i="1"/>
  <c r="H663" i="1"/>
  <c r="B275" i="9"/>
  <c r="F652" i="4"/>
  <c r="H557" i="1"/>
  <c r="G557" i="1"/>
  <c r="G411" i="1"/>
  <c r="H411" i="1"/>
  <c r="E643" i="4"/>
  <c r="D637" i="1" s="1"/>
  <c r="H449" i="1"/>
  <c r="G449" i="1"/>
  <c r="F455" i="4"/>
  <c r="G378" i="1"/>
  <c r="G379" i="1"/>
  <c r="G371" i="1"/>
  <c r="G370" i="1"/>
  <c r="G367" i="1"/>
  <c r="G364" i="1"/>
  <c r="G366" i="1"/>
  <c r="E363" i="4"/>
  <c r="D358" i="1" s="1"/>
  <c r="F312" i="4"/>
  <c r="G306" i="1"/>
  <c r="G307" i="1"/>
  <c r="G308" i="1"/>
  <c r="H412" i="1"/>
  <c r="E644" i="4"/>
  <c r="D638" i="1" s="1"/>
  <c r="G288" i="1"/>
  <c r="H260" i="1"/>
  <c r="G260" i="1"/>
  <c r="F264" i="4"/>
  <c r="F226" i="9"/>
  <c r="B226" i="9" s="1"/>
  <c r="F259" i="4"/>
  <c r="D206" i="1"/>
  <c r="E196" i="4"/>
  <c r="D192" i="1" s="1"/>
  <c r="H192" i="1" s="1"/>
  <c r="G192" i="1"/>
  <c r="F196" i="4"/>
  <c r="H190" i="1"/>
  <c r="G184" i="1"/>
  <c r="G186" i="1"/>
  <c r="F188" i="4"/>
  <c r="F223" i="9"/>
  <c r="B223" i="9" s="1"/>
  <c r="G183" i="1"/>
  <c r="E45" i="9"/>
  <c r="B45" i="9" s="1"/>
  <c r="E44" i="9"/>
  <c r="B44" i="9" s="1"/>
  <c r="B220" i="9"/>
  <c r="D173" i="1"/>
  <c r="H174" i="1"/>
  <c r="H171" i="1"/>
  <c r="H170" i="1"/>
  <c r="H169" i="1"/>
  <c r="E163" i="4"/>
  <c r="D159" i="1" s="1"/>
  <c r="H167" i="1"/>
  <c r="F169" i="4"/>
  <c r="H165" i="1"/>
  <c r="H166" i="1"/>
  <c r="H164" i="1"/>
  <c r="D160" i="1"/>
  <c r="F164" i="4"/>
  <c r="E152" i="4"/>
  <c r="D148" i="1" s="1"/>
  <c r="F159" i="4"/>
  <c r="G151" i="1"/>
  <c r="G152" i="1"/>
  <c r="F152" i="4"/>
  <c r="H21" i="9"/>
  <c r="D149" i="1"/>
  <c r="G120" i="1"/>
  <c r="G121" i="1"/>
  <c r="G122" i="1"/>
  <c r="G135" i="1"/>
  <c r="H135" i="1"/>
  <c r="F139" i="4"/>
  <c r="H129" i="1"/>
  <c r="F133" i="4"/>
  <c r="F128" i="4"/>
  <c r="G108" i="1"/>
  <c r="G113" i="1"/>
  <c r="F217" i="9"/>
  <c r="B217" i="9" s="1"/>
  <c r="D79" i="1"/>
  <c r="H74" i="1"/>
  <c r="F77" i="4"/>
  <c r="H73" i="1"/>
  <c r="H64" i="1"/>
  <c r="H65" i="1"/>
  <c r="G58" i="1"/>
  <c r="G59" i="1"/>
  <c r="G50" i="1"/>
  <c r="G53" i="1"/>
  <c r="E50" i="4"/>
  <c r="F50" i="4" s="1"/>
  <c r="I1478" i="1"/>
  <c r="I1471" i="1"/>
  <c r="I1476" i="1"/>
  <c r="G1440" i="1"/>
  <c r="I1440" i="1" s="1"/>
  <c r="G1442" i="1"/>
  <c r="I1442" i="1" s="1"/>
  <c r="G1444" i="1"/>
  <c r="I1444" i="1" s="1"/>
  <c r="J1445" i="1"/>
  <c r="H1446" i="1"/>
  <c r="I1446" i="1" s="1"/>
  <c r="J1447" i="1"/>
  <c r="H1448" i="1"/>
  <c r="I1448" i="1" s="1"/>
  <c r="J1449" i="1"/>
  <c r="H1450" i="1"/>
  <c r="I1450" i="1" s="1"/>
  <c r="J1451" i="1"/>
  <c r="H1452" i="1"/>
  <c r="I1452" i="1" s="1"/>
  <c r="J1455" i="1"/>
  <c r="H1456" i="1"/>
  <c r="J1457" i="1"/>
  <c r="H1458" i="1"/>
  <c r="I1458" i="1" s="1"/>
  <c r="J1459" i="1"/>
  <c r="H1460" i="1"/>
  <c r="I1460" i="1" s="1"/>
  <c r="J1462" i="1"/>
  <c r="H1463" i="1"/>
  <c r="I1463" i="1" s="1"/>
  <c r="J1464" i="1"/>
  <c r="H1465" i="1"/>
  <c r="I1465" i="1" s="1"/>
  <c r="J1466" i="1"/>
  <c r="H1467" i="1"/>
  <c r="I1467" i="1" s="1"/>
  <c r="J1468" i="1"/>
  <c r="H1471" i="1"/>
  <c r="J1472" i="1"/>
  <c r="H1473" i="1"/>
  <c r="I1473" i="1" s="1"/>
  <c r="J1474" i="1"/>
  <c r="H1476" i="1"/>
  <c r="J1477" i="1"/>
  <c r="J1479" i="1"/>
  <c r="G1482" i="1"/>
  <c r="G1486" i="1"/>
  <c r="G1490" i="1"/>
  <c r="G1494" i="1"/>
  <c r="G1498" i="1"/>
  <c r="G1502" i="1"/>
  <c r="G1506" i="1"/>
  <c r="G1510" i="1"/>
  <c r="G1514" i="1"/>
  <c r="G1522" i="1"/>
  <c r="G1526" i="1"/>
  <c r="G1530" i="1"/>
  <c r="G1534" i="1"/>
  <c r="G1538" i="1"/>
  <c r="G1542" i="1"/>
  <c r="G1546" i="1"/>
  <c r="G1550" i="1"/>
  <c r="G1554" i="1"/>
  <c r="G1558" i="1"/>
  <c r="G1562" i="1"/>
  <c r="G1566" i="1"/>
  <c r="G1570" i="1"/>
  <c r="G1574" i="1"/>
  <c r="G1578" i="1"/>
  <c r="F112" i="4"/>
  <c r="D106" i="4"/>
  <c r="F125" i="4"/>
  <c r="J1439" i="1"/>
  <c r="J1441" i="1"/>
  <c r="G1447" i="1"/>
  <c r="I1447" i="1" s="1"/>
  <c r="G1449" i="1"/>
  <c r="I1449" i="1" s="1"/>
  <c r="G1451" i="1"/>
  <c r="I1451" i="1" s="1"/>
  <c r="G1453" i="1"/>
  <c r="G1454" i="1"/>
  <c r="G1455" i="1"/>
  <c r="I1455" i="1" s="1"/>
  <c r="G1457" i="1"/>
  <c r="I1457" i="1" s="1"/>
  <c r="G1459" i="1"/>
  <c r="I1459" i="1" s="1"/>
  <c r="G1461" i="1"/>
  <c r="G1462" i="1"/>
  <c r="I1462" i="1" s="1"/>
  <c r="G1464" i="1"/>
  <c r="I1464" i="1" s="1"/>
  <c r="G1466" i="1"/>
  <c r="I1466" i="1" s="1"/>
  <c r="G1468" i="1"/>
  <c r="I1468" i="1" s="1"/>
  <c r="G1472" i="1"/>
  <c r="I1472" i="1" s="1"/>
  <c r="G1474" i="1"/>
  <c r="I1474" i="1" s="1"/>
  <c r="G1477" i="1"/>
  <c r="I1477" i="1" s="1"/>
  <c r="G1479" i="1"/>
  <c r="I1479" i="1" s="1"/>
  <c r="H310" i="9"/>
  <c r="E310" i="9" s="1"/>
  <c r="B310" i="9" s="1"/>
  <c r="E176" i="5"/>
  <c r="D7" i="4"/>
  <c r="E82" i="4"/>
  <c r="D78" i="1" s="1"/>
  <c r="E298" i="4"/>
  <c r="E5" i="7"/>
  <c r="G316" i="9" s="1"/>
  <c r="E316" i="9" s="1"/>
  <c r="D44" i="4"/>
  <c r="F124" i="4"/>
  <c r="E68" i="5"/>
  <c r="F114" i="6"/>
  <c r="F153" i="4"/>
  <c r="D163" i="4"/>
  <c r="D224" i="4"/>
  <c r="D252" i="4"/>
  <c r="D263" i="4"/>
  <c r="D421" i="4"/>
  <c r="D515" i="4"/>
  <c r="D529" i="4"/>
  <c r="F581" i="4"/>
  <c r="E593" i="4"/>
  <c r="D587" i="1" s="1"/>
  <c r="E7" i="5"/>
  <c r="E87" i="5"/>
  <c r="D1065" i="1" s="1"/>
  <c r="D118" i="5"/>
  <c r="F135" i="5"/>
  <c r="F206" i="5"/>
  <c r="D237" i="5"/>
  <c r="D42" i="8"/>
  <c r="B34" i="9"/>
  <c r="F383" i="4"/>
  <c r="E459" i="4"/>
  <c r="D453" i="1" s="1"/>
  <c r="D643" i="4"/>
  <c r="D7" i="5"/>
  <c r="F69" i="5"/>
  <c r="E308" i="9"/>
  <c r="B308" i="9" s="1"/>
  <c r="F115" i="6"/>
  <c r="I10" i="9"/>
  <c r="E24" i="9"/>
  <c r="B24" i="9" s="1"/>
  <c r="E32" i="9"/>
  <c r="B32" i="9" s="1"/>
  <c r="F311" i="4"/>
  <c r="F70" i="5"/>
  <c r="D176" i="5"/>
  <c r="F177" i="5"/>
  <c r="E258" i="5"/>
  <c r="D1235" i="1" s="1"/>
  <c r="F122" i="6"/>
  <c r="D129" i="6"/>
  <c r="B22" i="9"/>
  <c r="B30" i="9"/>
  <c r="F134" i="4"/>
  <c r="D215" i="4"/>
  <c r="E263" i="4"/>
  <c r="D299" i="4"/>
  <c r="D351" i="4"/>
  <c r="F416" i="4"/>
  <c r="D472" i="4"/>
  <c r="E529" i="4"/>
  <c r="F245" i="5"/>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M213" i="9"/>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1" i="9"/>
  <c r="E191" i="9" s="1"/>
  <c r="B191" i="9" s="1"/>
  <c r="G165" i="9"/>
  <c r="G164" i="9"/>
  <c r="E164" i="9" s="1"/>
  <c r="B164" i="9" s="1"/>
  <c r="G163" i="9"/>
  <c r="E163" i="9" s="1"/>
  <c r="B163" i="9" s="1"/>
  <c r="G162" i="9"/>
  <c r="E162" i="9" s="1"/>
  <c r="B162" i="9" s="1"/>
  <c r="G161" i="9"/>
  <c r="E161" i="9" s="1"/>
  <c r="B161" i="9" s="1"/>
  <c r="G166" i="9"/>
  <c r="E166" i="9" s="1"/>
  <c r="B166" i="9" s="1"/>
  <c r="G192" i="9"/>
  <c r="E192" i="9" s="1"/>
  <c r="B192" i="9" s="1"/>
  <c r="H165" i="9"/>
  <c r="G190" i="9"/>
  <c r="E190" i="9" s="1"/>
  <c r="B190" i="9" s="1"/>
  <c r="G21" i="9"/>
  <c r="E28" i="9"/>
  <c r="B28" i="9" s="1"/>
  <c r="E36" i="9"/>
  <c r="B36" i="9" s="1"/>
  <c r="E290" i="9"/>
  <c r="B290" i="9" s="1"/>
  <c r="E59" i="9"/>
  <c r="B59" i="9" s="1"/>
  <c r="E67" i="9"/>
  <c r="B67" i="9" s="1"/>
  <c r="B72" i="9"/>
  <c r="B76" i="9"/>
  <c r="B80" i="9"/>
  <c r="B84" i="9"/>
  <c r="B88" i="9"/>
  <c r="B92" i="9"/>
  <c r="B96" i="9"/>
  <c r="B100" i="9"/>
  <c r="B104" i="9"/>
  <c r="B108" i="9"/>
  <c r="B112" i="9"/>
  <c r="B116" i="9"/>
  <c r="B120" i="9"/>
  <c r="B124" i="9"/>
  <c r="B128" i="9"/>
  <c r="B137" i="9"/>
  <c r="B159" i="9"/>
  <c r="B60" i="9"/>
  <c r="E63" i="9"/>
  <c r="B63" i="9" s="1"/>
  <c r="B68" i="9"/>
  <c r="B69" i="9"/>
  <c r="B73" i="9"/>
  <c r="B77" i="9"/>
  <c r="B81" i="9"/>
  <c r="B85" i="9"/>
  <c r="B89" i="9"/>
  <c r="B93" i="9"/>
  <c r="B97" i="9"/>
  <c r="B101" i="9"/>
  <c r="B105" i="9"/>
  <c r="B109" i="9"/>
  <c r="B113" i="9"/>
  <c r="B117" i="9"/>
  <c r="B121" i="9"/>
  <c r="B125" i="9"/>
  <c r="B129" i="9"/>
  <c r="B136" i="9"/>
  <c r="B151" i="9"/>
  <c r="F277" i="9"/>
  <c r="B263" i="9"/>
  <c r="E131" i="9"/>
  <c r="B131" i="9" s="1"/>
  <c r="E139" i="9"/>
  <c r="B139" i="9" s="1"/>
  <c r="E147" i="9"/>
  <c r="B147" i="9" s="1"/>
  <c r="E155" i="9"/>
  <c r="B155" i="9" s="1"/>
  <c r="E289" i="9"/>
  <c r="B289" i="9" s="1"/>
  <c r="B294" i="9"/>
  <c r="B298" i="9"/>
  <c r="B302" i="9"/>
  <c r="B306" i="9"/>
  <c r="E309" i="9"/>
  <c r="B309" i="9" s="1"/>
  <c r="E284" i="9"/>
  <c r="B284" i="9" s="1"/>
  <c r="B295" i="9"/>
  <c r="B299" i="9"/>
  <c r="B303" i="9"/>
  <c r="B307" i="9"/>
  <c r="D43" i="8" l="1"/>
  <c r="G313" i="9" s="1"/>
  <c r="E313" i="9" s="1"/>
  <c r="B313" i="9" s="1"/>
  <c r="H1222" i="1"/>
  <c r="E237" i="5"/>
  <c r="I23" i="3" s="1"/>
  <c r="H19" i="9"/>
  <c r="E19" i="9" s="1"/>
  <c r="B19" i="9" s="1"/>
  <c r="I1456" i="1"/>
  <c r="D1215" i="1"/>
  <c r="F238" i="5"/>
  <c r="G1236" i="1"/>
  <c r="H1236" i="1"/>
  <c r="H1215" i="1"/>
  <c r="G1215" i="1"/>
  <c r="D1214" i="1"/>
  <c r="G1048" i="1"/>
  <c r="F12" i="5"/>
  <c r="D990" i="1"/>
  <c r="F213" i="9"/>
  <c r="B213" i="9" s="1"/>
  <c r="F363" i="4"/>
  <c r="E350" i="4"/>
  <c r="D345" i="1" s="1"/>
  <c r="H358" i="1"/>
  <c r="G358" i="1"/>
  <c r="H638" i="1"/>
  <c r="G638" i="1"/>
  <c r="G206" i="1"/>
  <c r="H206" i="1"/>
  <c r="H173" i="1"/>
  <c r="G173" i="1"/>
  <c r="H160" i="1"/>
  <c r="G160" i="1"/>
  <c r="E21" i="9"/>
  <c r="B21" i="9" s="1"/>
  <c r="G149" i="1"/>
  <c r="H149" i="1"/>
  <c r="G148" i="1"/>
  <c r="H148" i="1"/>
  <c r="G79" i="1"/>
  <c r="H79" i="1"/>
  <c r="D46" i="1"/>
  <c r="G46" i="1" s="1"/>
  <c r="F472" i="4"/>
  <c r="C466" i="1"/>
  <c r="E151" i="4"/>
  <c r="D259" i="1"/>
  <c r="F129" i="6"/>
  <c r="C1423" i="1"/>
  <c r="F176" i="5"/>
  <c r="D175" i="5"/>
  <c r="H22" i="3"/>
  <c r="C1153" i="1"/>
  <c r="G318" i="9"/>
  <c r="E318" i="9" s="1"/>
  <c r="F7" i="5"/>
  <c r="H20" i="3"/>
  <c r="C985" i="1"/>
  <c r="I34" i="3"/>
  <c r="C1517" i="1"/>
  <c r="E6" i="5"/>
  <c r="I20" i="3"/>
  <c r="D985" i="1"/>
  <c r="F515" i="4"/>
  <c r="C509" i="1"/>
  <c r="F224" i="4"/>
  <c r="C220" i="1"/>
  <c r="F44" i="4"/>
  <c r="C40" i="1"/>
  <c r="D293" i="1"/>
  <c r="F82" i="4"/>
  <c r="F215" i="4"/>
  <c r="C211" i="1"/>
  <c r="F643" i="4"/>
  <c r="C637" i="1"/>
  <c r="F118" i="5"/>
  <c r="C1096" i="1"/>
  <c r="G587" i="1"/>
  <c r="H587" i="1"/>
  <c r="F421" i="4"/>
  <c r="D420" i="4"/>
  <c r="C415" i="1"/>
  <c r="F163" i="4"/>
  <c r="D151" i="4"/>
  <c r="C159" i="1"/>
  <c r="I21" i="3"/>
  <c r="D1046" i="1"/>
  <c r="I29" i="3"/>
  <c r="D1436" i="1"/>
  <c r="G78" i="1"/>
  <c r="H78" i="1"/>
  <c r="E175" i="5"/>
  <c r="D1152" i="1" s="1"/>
  <c r="I22" i="3"/>
  <c r="D1153" i="1"/>
  <c r="E6" i="4"/>
  <c r="E165" i="9"/>
  <c r="B165" i="9" s="1"/>
  <c r="F351" i="4"/>
  <c r="D350" i="4"/>
  <c r="C346" i="1"/>
  <c r="G1235" i="1"/>
  <c r="H1235" i="1"/>
  <c r="G453" i="1"/>
  <c r="H453" i="1"/>
  <c r="F237" i="5"/>
  <c r="H23" i="3"/>
  <c r="C1214" i="1"/>
  <c r="G1065" i="1"/>
  <c r="H1065" i="1"/>
  <c r="F263" i="4"/>
  <c r="C259" i="1"/>
  <c r="D141" i="6"/>
  <c r="D6" i="4"/>
  <c r="F7" i="4"/>
  <c r="C3" i="1"/>
  <c r="E528" i="4"/>
  <c r="D523" i="1"/>
  <c r="F299" i="4"/>
  <c r="D298" i="4"/>
  <c r="C294" i="1"/>
  <c r="E315" i="9"/>
  <c r="I10" i="3" s="1"/>
  <c r="B316" i="9"/>
  <c r="D68" i="5"/>
  <c r="D528" i="4"/>
  <c r="F529" i="4"/>
  <c r="C523" i="1"/>
  <c r="F252" i="4"/>
  <c r="C248" i="1"/>
  <c r="E420" i="4"/>
  <c r="F106" i="4"/>
  <c r="C102" i="1"/>
  <c r="G314" i="9" l="1"/>
  <c r="E314" i="9" s="1"/>
  <c r="B314" i="9" s="1"/>
  <c r="C1518" i="1"/>
  <c r="G1518" i="1" s="1"/>
  <c r="I35" i="3"/>
  <c r="K1451" i="9"/>
  <c r="E312" i="9"/>
  <c r="H990" i="1"/>
  <c r="G990" i="1"/>
  <c r="E408" i="4"/>
  <c r="D403" i="1" s="1"/>
  <c r="E407" i="4"/>
  <c r="D402" i="1" s="1"/>
  <c r="H46" i="1"/>
  <c r="G102" i="1"/>
  <c r="H102" i="1"/>
  <c r="D412" i="4"/>
  <c r="F6" i="4"/>
  <c r="H16" i="3"/>
  <c r="C2" i="1"/>
  <c r="E412" i="4"/>
  <c r="I16" i="3"/>
  <c r="D2" i="1"/>
  <c r="G1436" i="1"/>
  <c r="H1436" i="1"/>
  <c r="G159" i="1"/>
  <c r="H159" i="1"/>
  <c r="G1096" i="1"/>
  <c r="H1096" i="1"/>
  <c r="G985" i="1"/>
  <c r="H985" i="1"/>
  <c r="F528" i="4"/>
  <c r="D636" i="4"/>
  <c r="C522" i="1"/>
  <c r="F141" i="6"/>
  <c r="H28" i="3"/>
  <c r="C1435" i="1"/>
  <c r="D408" i="4"/>
  <c r="F350" i="4"/>
  <c r="C345" i="1"/>
  <c r="E635" i="4"/>
  <c r="D629" i="1" s="1"/>
  <c r="D414" i="1"/>
  <c r="F68" i="5"/>
  <c r="H21" i="3"/>
  <c r="C1046" i="1"/>
  <c r="D407" i="4"/>
  <c r="F298" i="4"/>
  <c r="C293" i="1"/>
  <c r="G3" i="1"/>
  <c r="H3" i="1"/>
  <c r="G211" i="1"/>
  <c r="H211" i="1"/>
  <c r="G346" i="1"/>
  <c r="H346" i="1"/>
  <c r="F420" i="4"/>
  <c r="D635" i="4"/>
  <c r="C414" i="1"/>
  <c r="G637" i="1"/>
  <c r="H637" i="1"/>
  <c r="G248" i="1"/>
  <c r="H248" i="1"/>
  <c r="G294" i="1"/>
  <c r="H294" i="1"/>
  <c r="H1518" i="1"/>
  <c r="G523" i="1"/>
  <c r="H523" i="1"/>
  <c r="G415" i="1"/>
  <c r="H415" i="1"/>
  <c r="G40" i="1"/>
  <c r="H40" i="1"/>
  <c r="G509" i="1"/>
  <c r="H509" i="1"/>
  <c r="H278" i="9"/>
  <c r="D984" i="1"/>
  <c r="D6" i="5"/>
  <c r="F175" i="5"/>
  <c r="C1152" i="1"/>
  <c r="G1214" i="1"/>
  <c r="H1214" i="1"/>
  <c r="B318" i="9"/>
  <c r="E317" i="9"/>
  <c r="E289" i="4"/>
  <c r="I17" i="3"/>
  <c r="D147" i="1"/>
  <c r="G259" i="1"/>
  <c r="H259" i="1"/>
  <c r="H1517" i="1"/>
  <c r="G1517" i="1"/>
  <c r="E636" i="4"/>
  <c r="D630" i="1" s="1"/>
  <c r="D522" i="1"/>
  <c r="F151" i="4"/>
  <c r="D289" i="4"/>
  <c r="H17" i="3"/>
  <c r="C147" i="1"/>
  <c r="G220" i="1"/>
  <c r="H220" i="1"/>
  <c r="G1153" i="1"/>
  <c r="H1153" i="1"/>
  <c r="G1423" i="1"/>
  <c r="H1423" i="1"/>
  <c r="H9" i="3"/>
  <c r="G466" i="1"/>
  <c r="H466" i="1"/>
  <c r="H11" i="3" l="1"/>
  <c r="N3" i="9" s="1"/>
  <c r="K3" i="9"/>
  <c r="I9" i="3"/>
  <c r="E413" i="4"/>
  <c r="E414" i="4" s="1"/>
  <c r="D409" i="1" s="1"/>
  <c r="E291" i="4"/>
  <c r="D287" i="1" s="1"/>
  <c r="D285" i="1"/>
  <c r="G2" i="1"/>
  <c r="H2" i="1"/>
  <c r="F412" i="4"/>
  <c r="D414" i="4"/>
  <c r="D639" i="4"/>
  <c r="C407" i="1"/>
  <c r="D413" i="4"/>
  <c r="F289" i="4"/>
  <c r="D291" i="4"/>
  <c r="C285" i="1"/>
  <c r="F408" i="4"/>
  <c r="C403" i="1"/>
  <c r="G522" i="1"/>
  <c r="H522" i="1"/>
  <c r="G1152" i="1"/>
  <c r="H1152" i="1"/>
  <c r="F407" i="4"/>
  <c r="C402" i="1"/>
  <c r="G414" i="1"/>
  <c r="H414" i="1"/>
  <c r="G1046" i="1"/>
  <c r="H1046" i="1"/>
  <c r="G1435" i="1"/>
  <c r="H1435" i="1"/>
  <c r="F636" i="4"/>
  <c r="C630" i="1"/>
  <c r="E290" i="4"/>
  <c r="D286" i="1" s="1"/>
  <c r="G147" i="1"/>
  <c r="H147" i="1"/>
  <c r="G278" i="9"/>
  <c r="E278" i="9" s="1"/>
  <c r="G285" i="9"/>
  <c r="E285" i="9" s="1"/>
  <c r="B285" i="9" s="1"/>
  <c r="F6" i="5"/>
  <c r="C984" i="1"/>
  <c r="F635" i="4"/>
  <c r="C629" i="1"/>
  <c r="G293" i="1"/>
  <c r="H293" i="1"/>
  <c r="G345" i="1"/>
  <c r="H345" i="1"/>
  <c r="E639" i="4"/>
  <c r="D407" i="1"/>
  <c r="D290" i="4"/>
  <c r="I11" i="3" l="1"/>
  <c r="G285" i="1"/>
  <c r="H285" i="1"/>
  <c r="G407" i="1"/>
  <c r="H407" i="1"/>
  <c r="E640" i="4"/>
  <c r="E641" i="4" s="1"/>
  <c r="E415" i="4"/>
  <c r="D410" i="1" s="1"/>
  <c r="D408" i="1"/>
  <c r="B278" i="9"/>
  <c r="E277" i="9"/>
  <c r="F291" i="4"/>
  <c r="C287" i="1"/>
  <c r="F639" i="4"/>
  <c r="D641" i="4"/>
  <c r="C633" i="1"/>
  <c r="H8" i="3"/>
  <c r="G984" i="1"/>
  <c r="H984" i="1"/>
  <c r="G403" i="1"/>
  <c r="H403" i="1"/>
  <c r="F414" i="4"/>
  <c r="C409" i="1"/>
  <c r="F290" i="4"/>
  <c r="C286" i="1"/>
  <c r="G629" i="1"/>
  <c r="H629" i="1"/>
  <c r="D633" i="1"/>
  <c r="G630" i="1"/>
  <c r="H630" i="1"/>
  <c r="G402" i="1"/>
  <c r="H402" i="1"/>
  <c r="D415" i="4"/>
  <c r="D640" i="4"/>
  <c r="F413" i="4"/>
  <c r="C408" i="1"/>
  <c r="D635" i="1" l="1"/>
  <c r="M3" i="9"/>
  <c r="I8" i="3"/>
  <c r="G287" i="1"/>
  <c r="H287" i="1"/>
  <c r="D642" i="4"/>
  <c r="F640" i="4"/>
  <c r="C634" i="1"/>
  <c r="G633" i="1"/>
  <c r="H633" i="1"/>
  <c r="G408" i="1"/>
  <c r="H408" i="1"/>
  <c r="G286" i="1"/>
  <c r="H286" i="1"/>
  <c r="F415" i="4"/>
  <c r="C410" i="1"/>
  <c r="G409" i="1"/>
  <c r="H409" i="1"/>
  <c r="F641" i="4"/>
  <c r="D645" i="4"/>
  <c r="C635" i="1"/>
  <c r="E642" i="4"/>
  <c r="D634" i="1"/>
  <c r="E646" i="4" l="1"/>
  <c r="D636" i="1"/>
  <c r="E645" i="4"/>
  <c r="F645" i="4" s="1"/>
  <c r="G635" i="1"/>
  <c r="H635" i="1"/>
  <c r="D646" i="4"/>
  <c r="F642" i="4"/>
  <c r="C636" i="1"/>
  <c r="H18" i="3"/>
  <c r="C639" i="1"/>
  <c r="G410" i="1"/>
  <c r="H410" i="1"/>
  <c r="G634" i="1"/>
  <c r="H634" i="1"/>
  <c r="I19" i="3" l="1"/>
  <c r="D640" i="1"/>
  <c r="H7" i="3" s="1"/>
  <c r="G636" i="1"/>
  <c r="H636" i="1"/>
  <c r="I18" i="3"/>
  <c r="D639" i="1"/>
  <c r="G639" i="1" s="1"/>
  <c r="G276" i="9"/>
  <c r="E276" i="9" s="1"/>
  <c r="B276" i="9" s="1"/>
  <c r="F646" i="4"/>
  <c r="H19" i="3"/>
  <c r="C640" i="1"/>
  <c r="H639" i="1" l="1"/>
  <c r="J3" i="9"/>
  <c r="G640" i="1"/>
  <c r="H640" i="1"/>
  <c r="M272" i="9" l="1"/>
  <c r="L272" i="9"/>
  <c r="G274" i="9"/>
  <c r="H18" i="9"/>
  <c r="G18" i="9"/>
  <c r="H274" i="9"/>
  <c r="H15" i="9"/>
  <c r="G17" i="9"/>
  <c r="L16" i="9"/>
  <c r="I6" i="9"/>
  <c r="L15" i="9"/>
  <c r="H16" i="9"/>
  <c r="K13" i="9"/>
  <c r="J9" i="9"/>
  <c r="J17" i="9"/>
  <c r="K11" i="9"/>
  <c r="I5" i="9"/>
  <c r="K10" i="9"/>
  <c r="K9" i="9"/>
  <c r="M16" i="9"/>
  <c r="I17" i="9"/>
  <c r="I8" i="9"/>
  <c r="I7" i="9"/>
  <c r="J5" i="9"/>
  <c r="H17" i="9"/>
  <c r="K12" i="9"/>
  <c r="J13" i="9"/>
  <c r="I13" i="9"/>
  <c r="J8" i="9"/>
  <c r="I12" i="9"/>
  <c r="J7" i="9"/>
  <c r="I11" i="9"/>
  <c r="J6" i="9"/>
  <c r="K8" i="9"/>
  <c r="M15" i="9"/>
  <c r="G15" i="9"/>
  <c r="J12" i="9"/>
  <c r="K7" i="9"/>
  <c r="J11" i="9"/>
  <c r="K6" i="9"/>
  <c r="J10" i="9"/>
  <c r="K5" i="9"/>
  <c r="G16" i="9"/>
  <c r="I9" i="9"/>
  <c r="E18" i="9" l="1"/>
  <c r="B18" i="9" s="1"/>
  <c r="E12" i="9"/>
  <c r="B12" i="9" s="1"/>
  <c r="E16" i="9"/>
  <c r="F16" i="9"/>
  <c r="E10" i="9"/>
  <c r="B10" i="9" s="1"/>
  <c r="E15" i="9"/>
  <c r="E9" i="9"/>
  <c r="B9" i="9" s="1"/>
  <c r="E11" i="9"/>
  <c r="B11" i="9" s="1"/>
  <c r="E13" i="9"/>
  <c r="B13" i="9" s="1"/>
  <c r="E17" i="9"/>
  <c r="B17" i="9" s="1"/>
  <c r="E5" i="9"/>
  <c r="E7" i="9"/>
  <c r="B7" i="9" s="1"/>
  <c r="F15" i="9"/>
  <c r="E274" i="9"/>
  <c r="E8" i="9"/>
  <c r="B8" i="9" s="1"/>
  <c r="E6" i="9"/>
  <c r="B6" i="9" s="1"/>
  <c r="F272" i="9"/>
  <c r="F14" i="9" l="1"/>
  <c r="B16" i="9"/>
  <c r="B15" i="9"/>
  <c r="B274" i="9"/>
  <c r="E20" i="9"/>
  <c r="I7" i="3" s="1"/>
  <c r="B272" i="9"/>
  <c r="F20" i="9"/>
  <c r="E14" i="9"/>
  <c r="E4" i="9"/>
  <c r="B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<sst xmlns="http://schemas.openxmlformats.org/spreadsheetml/2006/main" count="4374" uniqueCount="3426">
  <si>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</si>
  <si>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</si>
  <si>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</si>
  <si>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</si>
  <si>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</si>
  <si>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</si>
  <si>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</si>
  <si>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</si>
  <si>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</si>
  <si>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</si>
  <si>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</si>
  <si>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</si>
  <si>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</si>
  <si>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</si>
  <si>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</si>
  <si>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</si>
  <si>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</si>
  <si>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</si>
  <si>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</si>
  <si>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</si>
  <si>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</si>
  <si>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</si>
  <si>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</si>
  <si>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</si>
  <si>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</si>
  <si>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</si>
  <si>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</si>
  <si>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</si>
  <si>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</si>
  <si>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</si>
  <si>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</si>
  <si>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SVEUČILIŠTE J.J. STROSSMAYERA U OSIJEKU - EKONOMSKI FAKULTET</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</si>
  <si>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</si>
  <si>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</si>
  <si>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</si>
  <si>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</si>
  <si>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</si>
  <si>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</si>
  <si>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</si>
  <si>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</si>
  <si>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</si>
  <si>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</si>
  <si>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</si>
  <si>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</si>
  <si>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</si>
  <si>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</si>
  <si>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</si>
  <si>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</si>
  <si>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</si>
  <si>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2284 - SVEUČILIŠTE J.J. STROSSMAYERA U OSIJEKU - EKONOMSKI FAKULTET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</si>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</sst>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4907406.91</v>
      </c>
      <c r="D2" s="6">
        <f>'PR-RAS'!E6</f>
        <v>5309380.8100000005</v>
      </c>
      <c r="E2" s="6">
        <v>0</v>
      </c>
      <c r="F2" s="6">
        <v>0</v>
      </c>
      <c r="G2" s="7">
        <f t="shared" ref="G2:G264" si="0">(B2/1000)*(C2*1+D2*2)</f>
        <v>15526.168530000001</v>
      </c>
      <c r="H2" s="7">
        <f t="shared" ref="H2:H264" si="1">ABS(C2-ROUND(C2,0))+ABS(D2-ROUND(D2,0))</f>
        <v>0.27999999932944775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440426.64</v>
      </c>
      <c r="D46" s="1">
        <f>'PR-RAS'!E50</f>
        <v>232151.45</v>
      </c>
      <c r="E46" s="1">
        <v>0</v>
      </c>
      <c r="F46" s="1">
        <v>0</v>
      </c>
      <c r="G46" s="2">
        <f t="shared" si="0"/>
        <v>40712.829299999998</v>
      </c>
      <c r="H46" s="2">
        <f t="shared" si="1"/>
        <v>0.80999999999767169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162785.82</v>
      </c>
      <c r="D50" s="1">
        <f>'PR-RAS'!E54</f>
        <v>99462.88</v>
      </c>
      <c r="E50" s="1">
        <v>0</v>
      </c>
      <c r="F50" s="1">
        <v>0</v>
      </c>
      <c r="G50" s="2">
        <f t="shared" si="0"/>
        <v>17723.867420000002</v>
      </c>
      <c r="H50" s="2">
        <f t="shared" si="1"/>
        <v>0.29999999998835847</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2000</v>
      </c>
      <c r="E51" s="1">
        <v>0</v>
      </c>
      <c r="F51" s="1">
        <v>0</v>
      </c>
      <c r="G51" s="2">
        <f t="shared" si="0"/>
        <v>200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162785.82</v>
      </c>
      <c r="D53" s="1">
        <f>'PR-RAS'!E57</f>
        <v>97462.88</v>
      </c>
      <c r="E53" s="1">
        <v>0</v>
      </c>
      <c r="F53" s="1">
        <v>0</v>
      </c>
      <c r="G53" s="2">
        <f t="shared" si="0"/>
        <v>18601.00216</v>
      </c>
      <c r="H53" s="2">
        <f t="shared" si="1"/>
        <v>0.29999999998835847</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15967.82</v>
      </c>
      <c r="D58" s="1">
        <f>'PR-RAS'!E62</f>
        <v>3589.07</v>
      </c>
      <c r="E58" s="1">
        <v>0</v>
      </c>
      <c r="F58" s="1">
        <v>0</v>
      </c>
      <c r="G58" s="2">
        <f t="shared" si="0"/>
        <v>1319.31972</v>
      </c>
      <c r="H58" s="2">
        <f t="shared" si="1"/>
        <v>0.25000000000045475</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15967.82</v>
      </c>
      <c r="D59" s="1">
        <f>'PR-RAS'!E63</f>
        <v>3589.07</v>
      </c>
      <c r="E59" s="1">
        <v>0</v>
      </c>
      <c r="F59" s="1">
        <v>0</v>
      </c>
      <c r="G59" s="2">
        <f t="shared" si="0"/>
        <v>1342.46568</v>
      </c>
      <c r="H59" s="2">
        <f t="shared" si="1"/>
        <v>0.25000000000045475</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9308.89</v>
      </c>
      <c r="D64" s="1">
        <f>'PR-RAS'!E68</f>
        <v>20373</v>
      </c>
      <c r="E64" s="1">
        <v>0</v>
      </c>
      <c r="F64" s="1">
        <v>0</v>
      </c>
      <c r="G64" s="2">
        <f t="shared" si="0"/>
        <v>3153.4580700000001</v>
      </c>
      <c r="H64" s="2">
        <f t="shared" si="1"/>
        <v>0.11000000000058208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9308.89</v>
      </c>
      <c r="D65" s="1">
        <f>'PR-RAS'!E69</f>
        <v>20373</v>
      </c>
      <c r="E65" s="1">
        <v>0</v>
      </c>
      <c r="F65" s="1">
        <v>0</v>
      </c>
      <c r="G65" s="2">
        <f t="shared" si="0"/>
        <v>3203.51296</v>
      </c>
      <c r="H65" s="2">
        <f t="shared" si="1"/>
        <v>0.11000000000058208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63701.29</v>
      </c>
      <c r="D70" s="1">
        <f>'PR-RAS'!E74</f>
        <v>13547.67</v>
      </c>
      <c r="E70" s="1">
        <v>0</v>
      </c>
      <c r="F70" s="1">
        <v>0</v>
      </c>
      <c r="G70" s="2">
        <f t="shared" si="0"/>
        <v>6264.9674700000005</v>
      </c>
      <c r="H70" s="2">
        <f t="shared" si="1"/>
        <v>0.62000000000080036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63701.29</v>
      </c>
      <c r="D71" s="1">
        <f>'PR-RAS'!E75</f>
        <v>13547.67</v>
      </c>
      <c r="E71" s="1">
        <v>0</v>
      </c>
      <c r="F71" s="1">
        <v>0</v>
      </c>
      <c r="G71" s="2">
        <f t="shared" si="0"/>
        <v>6355.7641000000012</v>
      </c>
      <c r="H71" s="2">
        <f t="shared" si="1"/>
        <v>0.62000000000080036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188662.82</v>
      </c>
      <c r="D73" s="1">
        <f>'PR-RAS'!E77</f>
        <v>95178.83</v>
      </c>
      <c r="E73" s="1">
        <v>0</v>
      </c>
      <c r="F73" s="1">
        <v>0</v>
      </c>
      <c r="G73" s="2">
        <f t="shared" si="0"/>
        <v>27289.474559999995</v>
      </c>
      <c r="H73" s="2">
        <f t="shared" si="1"/>
        <v>0.34999999999126885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39329.54</v>
      </c>
      <c r="D74" s="1">
        <f>'PR-RAS'!E78</f>
        <v>56984.78</v>
      </c>
      <c r="E74" s="1">
        <v>0</v>
      </c>
      <c r="F74" s="1">
        <v>0</v>
      </c>
      <c r="G74" s="2">
        <f t="shared" si="0"/>
        <v>11190.8343</v>
      </c>
      <c r="H74" s="2">
        <f t="shared" si="1"/>
        <v>0.68000000000029104</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2221.77</v>
      </c>
      <c r="D75" s="1">
        <f>'PR-RAS'!E79</f>
        <v>118.05</v>
      </c>
      <c r="E75" s="1">
        <v>0</v>
      </c>
      <c r="F75" s="1">
        <v>0</v>
      </c>
      <c r="G75" s="2">
        <f t="shared" si="0"/>
        <v>181.88237999999998</v>
      </c>
      <c r="H75" s="2">
        <f t="shared" si="1"/>
        <v>0.28000000000001535</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147111.51</v>
      </c>
      <c r="D76" s="1">
        <f>'PR-RAS'!E80</f>
        <v>38076</v>
      </c>
      <c r="E76" s="1">
        <v>0</v>
      </c>
      <c r="F76" s="1">
        <v>0</v>
      </c>
      <c r="G76" s="2">
        <f t="shared" si="0"/>
        <v>16744.76325</v>
      </c>
      <c r="H76" s="2">
        <f t="shared" si="1"/>
        <v>0.48999999999068677</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346.48</v>
      </c>
      <c r="D78" s="1">
        <f>'PR-RAS'!E82</f>
        <v>45373.979999999996</v>
      </c>
      <c r="E78" s="1">
        <v>0</v>
      </c>
      <c r="F78" s="1">
        <v>0</v>
      </c>
      <c r="G78" s="2">
        <f t="shared" si="0"/>
        <v>7014.2718799999993</v>
      </c>
      <c r="H78" s="2">
        <f t="shared" si="1"/>
        <v>0.50000000000409273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346.48</v>
      </c>
      <c r="D79" s="1">
        <f>'PR-RAS'!E83</f>
        <v>45373.979999999996</v>
      </c>
      <c r="E79" s="1">
        <v>0</v>
      </c>
      <c r="F79" s="1">
        <v>0</v>
      </c>
      <c r="G79" s="2">
        <f t="shared" si="0"/>
        <v>7105.3663199999992</v>
      </c>
      <c r="H79" s="2">
        <f t="shared" si="1"/>
        <v>0.50000000000409273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272</v>
      </c>
      <c r="D81" s="1">
        <f>'PR-RAS'!E85</f>
        <v>45373.56</v>
      </c>
      <c r="E81" s="1">
        <v>0</v>
      </c>
      <c r="F81" s="1">
        <v>0</v>
      </c>
      <c r="G81" s="2">
        <f t="shared" si="0"/>
        <v>7281.5295999999998</v>
      </c>
      <c r="H81" s="2">
        <f t="shared" si="1"/>
        <v>0.44000000000232831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74.48</v>
      </c>
      <c r="D83" s="1">
        <f>'PR-RAS'!E87</f>
        <v>0.42</v>
      </c>
      <c r="E83" s="1">
        <v>0</v>
      </c>
      <c r="F83" s="1">
        <v>0</v>
      </c>
      <c r="G83" s="2">
        <f t="shared" si="0"/>
        <v>6.1762400000000008</v>
      </c>
      <c r="H83" s="2">
        <f t="shared" si="1"/>
        <v>0.90000000000000391</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802858.28</v>
      </c>
      <c r="D102" s="1">
        <f>'PR-RAS'!E106</f>
        <v>549826.41</v>
      </c>
      <c r="E102" s="1">
        <v>0</v>
      </c>
      <c r="F102" s="1">
        <v>0</v>
      </c>
      <c r="G102" s="2">
        <f t="shared" si="0"/>
        <v>192153.62110000002</v>
      </c>
      <c r="H102" s="2">
        <f t="shared" si="1"/>
        <v>0.69000000006053597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802858.28</v>
      </c>
      <c r="D108" s="1">
        <f>'PR-RAS'!E112</f>
        <v>549826.41</v>
      </c>
      <c r="E108" s="1">
        <v>0</v>
      </c>
      <c r="F108" s="1">
        <v>0</v>
      </c>
      <c r="G108" s="2">
        <f t="shared" si="0"/>
        <v>203568.68770000001</v>
      </c>
      <c r="H108" s="2">
        <f t="shared" si="1"/>
        <v>0.69000000006053597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802858.28</v>
      </c>
      <c r="D113" s="1">
        <f>'PR-RAS'!E117</f>
        <v>549826.41</v>
      </c>
      <c r="E113" s="1">
        <v>0</v>
      </c>
      <c r="F113" s="1">
        <v>0</v>
      </c>
      <c r="G113" s="2">
        <f t="shared" si="0"/>
        <v>213081.24320000003</v>
      </c>
      <c r="H113" s="2">
        <f t="shared" si="1"/>
        <v>0.69000000006053597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106152.73000000001</v>
      </c>
      <c r="D120" s="1">
        <f>'PR-RAS'!E124</f>
        <v>97210.83</v>
      </c>
      <c r="E120" s="1">
        <v>0</v>
      </c>
      <c r="F120" s="1">
        <v>0</v>
      </c>
      <c r="G120" s="2">
        <f t="shared" si="0"/>
        <v>35768.35241</v>
      </c>
      <c r="H120" s="2">
        <f t="shared" si="1"/>
        <v>0.43999999998777639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99009.73000000001</v>
      </c>
      <c r="D121" s="1">
        <f>'PR-RAS'!E125</f>
        <v>85301.08</v>
      </c>
      <c r="E121" s="1">
        <v>0</v>
      </c>
      <c r="F121" s="1">
        <v>0</v>
      </c>
      <c r="G121" s="2">
        <f t="shared" si="0"/>
        <v>32353.426800000001</v>
      </c>
      <c r="H121" s="2">
        <f t="shared" si="1"/>
        <v>0.34999999999126885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2269.71</v>
      </c>
      <c r="D122" s="1">
        <f>'PR-RAS'!E126</f>
        <v>2017.67</v>
      </c>
      <c r="E122" s="1">
        <v>0</v>
      </c>
      <c r="F122" s="1">
        <v>0</v>
      </c>
      <c r="G122" s="2">
        <f t="shared" si="0"/>
        <v>762.91105000000005</v>
      </c>
      <c r="H122" s="2">
        <f t="shared" si="1"/>
        <v>0.61999999999989086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96740.02</v>
      </c>
      <c r="D123" s="1">
        <f>'PR-RAS'!E127</f>
        <v>83283.41</v>
      </c>
      <c r="E123" s="1">
        <v>0</v>
      </c>
      <c r="F123" s="1">
        <v>0</v>
      </c>
      <c r="G123" s="2">
        <f t="shared" si="0"/>
        <v>32123.434480000004</v>
      </c>
      <c r="H123" s="2">
        <f t="shared" si="1"/>
        <v>0.430000000007567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7143</v>
      </c>
      <c r="D124" s="1">
        <f>'PR-RAS'!E128</f>
        <v>11909.75</v>
      </c>
      <c r="E124" s="1">
        <v>0</v>
      </c>
      <c r="F124" s="1">
        <v>0</v>
      </c>
      <c r="G124" s="2">
        <f t="shared" si="0"/>
        <v>3808.3874999999998</v>
      </c>
      <c r="H124" s="2">
        <f t="shared" si="1"/>
        <v>0.25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7143</v>
      </c>
      <c r="D125" s="1">
        <f>'PR-RAS'!E129</f>
        <v>3793.75</v>
      </c>
      <c r="E125" s="1">
        <v>0</v>
      </c>
      <c r="F125" s="1">
        <v>0</v>
      </c>
      <c r="G125" s="2">
        <f t="shared" si="0"/>
        <v>1826.5819999999999</v>
      </c>
      <c r="H125" s="2">
        <f t="shared" si="1"/>
        <v>0.25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8116</v>
      </c>
      <c r="E126" s="1">
        <v>0</v>
      </c>
      <c r="F126" s="1">
        <v>0</v>
      </c>
      <c r="G126" s="2">
        <f t="shared" si="0"/>
        <v>2029</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3552967.46</v>
      </c>
      <c r="D129" s="1">
        <f>'PR-RAS'!E133</f>
        <v>4377325.6100000003</v>
      </c>
      <c r="E129" s="1">
        <v>0</v>
      </c>
      <c r="F129" s="1">
        <v>0</v>
      </c>
      <c r="G129" s="2">
        <f t="shared" si="0"/>
        <v>1575375.1910399999</v>
      </c>
      <c r="H129" s="2">
        <f t="shared" si="1"/>
        <v>0.84999999962747097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3552967.46</v>
      </c>
      <c r="D130" s="1">
        <f>'PR-RAS'!E134</f>
        <v>4377325.6100000003</v>
      </c>
      <c r="E130" s="1">
        <v>0</v>
      </c>
      <c r="F130" s="1">
        <v>0</v>
      </c>
      <c r="G130" s="2">
        <f t="shared" si="0"/>
        <v>1587682.80972</v>
      </c>
      <c r="H130" s="2">
        <f t="shared" si="1"/>
        <v>0.84999999962747097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3488799.46</v>
      </c>
      <c r="D131" s="1">
        <f>'PR-RAS'!E135</f>
        <v>4328059.62</v>
      </c>
      <c r="E131" s="1">
        <v>0</v>
      </c>
      <c r="F131" s="1">
        <v>0</v>
      </c>
      <c r="G131" s="2">
        <f t="shared" si="0"/>
        <v>1578839.4309999999</v>
      </c>
      <c r="H131" s="2">
        <f t="shared" si="1"/>
        <v>0.83999999985098839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64168</v>
      </c>
      <c r="D132" s="1">
        <f>'PR-RAS'!E136</f>
        <v>49265.99</v>
      </c>
      <c r="E132" s="1">
        <v>0</v>
      </c>
      <c r="F132" s="1">
        <v>0</v>
      </c>
      <c r="G132" s="2">
        <f t="shared" si="0"/>
        <v>21313.697379999998</v>
      </c>
      <c r="H132" s="2">
        <f t="shared" si="1"/>
        <v>1.0000000002037268E-2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4655.32</v>
      </c>
      <c r="D135" s="1">
        <f>'PR-RAS'!E139</f>
        <v>7492.53</v>
      </c>
      <c r="E135" s="1">
        <v>0</v>
      </c>
      <c r="F135" s="1">
        <v>0</v>
      </c>
      <c r="G135" s="2">
        <f t="shared" si="0"/>
        <v>2631.8109199999999</v>
      </c>
      <c r="H135" s="2">
        <f t="shared" si="1"/>
        <v>0.78999999999996362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4655.32</v>
      </c>
      <c r="D146" s="1">
        <f>'PR-RAS'!E150</f>
        <v>7492.53</v>
      </c>
      <c r="E146" s="1">
        <v>0</v>
      </c>
      <c r="F146" s="1">
        <v>0</v>
      </c>
      <c r="G146" s="2">
        <f t="shared" si="0"/>
        <v>2847.8550999999993</v>
      </c>
      <c r="H146" s="2">
        <f t="shared" si="1"/>
        <v>0.78999999999996362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5056639.09</v>
      </c>
      <c r="D147" s="1">
        <f>'PR-RAS'!E151</f>
        <v>5539996.5699999994</v>
      </c>
      <c r="E147" s="1">
        <v>0</v>
      </c>
      <c r="F147" s="1">
        <v>0</v>
      </c>
      <c r="G147" s="2">
        <f t="shared" si="0"/>
        <v>2355948.3055799995</v>
      </c>
      <c r="H147" s="2">
        <f t="shared" si="1"/>
        <v>0.52000000048428774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3748989.54</v>
      </c>
      <c r="D148" s="1">
        <f>'PR-RAS'!E152</f>
        <v>4339575.6099999994</v>
      </c>
      <c r="E148" s="1">
        <v>0</v>
      </c>
      <c r="F148" s="1">
        <v>0</v>
      </c>
      <c r="G148" s="2">
        <f t="shared" si="0"/>
        <v>1826936.6917199995</v>
      </c>
      <c r="H148" s="2">
        <f t="shared" si="1"/>
        <v>0.85000000055879354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2766741.08</v>
      </c>
      <c r="D149" s="1">
        <f>'PR-RAS'!E153</f>
        <v>3341643.9</v>
      </c>
      <c r="E149" s="1">
        <v>0</v>
      </c>
      <c r="F149" s="1">
        <v>0</v>
      </c>
      <c r="G149" s="2">
        <f t="shared" si="0"/>
        <v>1398604.2742399997</v>
      </c>
      <c r="H149" s="2">
        <f t="shared" si="1"/>
        <v>0.18000000016763806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2690572.42</v>
      </c>
      <c r="D150" s="1">
        <f>'PR-RAS'!E154</f>
        <v>3315042.15</v>
      </c>
      <c r="E150" s="1">
        <v>0</v>
      </c>
      <c r="F150" s="1">
        <v>0</v>
      </c>
      <c r="G150" s="2">
        <f t="shared" si="0"/>
        <v>1388777.8512799998</v>
      </c>
      <c r="H150" s="2">
        <f t="shared" si="1"/>
        <v>0.56999999983236194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76168.66</v>
      </c>
      <c r="D152" s="1">
        <f>'PR-RAS'!E156</f>
        <v>26601.75</v>
      </c>
      <c r="E152" s="1">
        <v>0</v>
      </c>
      <c r="F152" s="1">
        <v>0</v>
      </c>
      <c r="G152" s="2">
        <f t="shared" si="0"/>
        <v>19535.19616</v>
      </c>
      <c r="H152" s="2">
        <f t="shared" si="1"/>
        <v>0.58999999999650754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528030.23</v>
      </c>
      <c r="D154" s="1">
        <f>'PR-RAS'!E158</f>
        <v>446661.02</v>
      </c>
      <c r="E154" s="1">
        <v>0</v>
      </c>
      <c r="F154" s="1">
        <v>0</v>
      </c>
      <c r="G154" s="2">
        <f t="shared" si="0"/>
        <v>217466.89731</v>
      </c>
      <c r="H154" s="2">
        <f t="shared" si="1"/>
        <v>0.25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454218.23</v>
      </c>
      <c r="D155" s="1">
        <f>'PR-RAS'!E159</f>
        <v>551270.68999999994</v>
      </c>
      <c r="E155" s="1">
        <v>0</v>
      </c>
      <c r="F155" s="1">
        <v>0</v>
      </c>
      <c r="G155" s="2">
        <f t="shared" si="0"/>
        <v>239740.97993999999</v>
      </c>
      <c r="H155" s="2">
        <f t="shared" si="1"/>
        <v>0.5400000000372529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454218.23</v>
      </c>
      <c r="D157" s="1">
        <f>'PR-RAS'!E161</f>
        <v>551270.68999999994</v>
      </c>
      <c r="E157" s="1">
        <v>0</v>
      </c>
      <c r="F157" s="1">
        <v>0</v>
      </c>
      <c r="G157" s="2">
        <f t="shared" si="0"/>
        <v>242854.49915999998</v>
      </c>
      <c r="H157" s="2">
        <f t="shared" si="1"/>
        <v>0.5400000000372529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1231282.7800000003</v>
      </c>
      <c r="D159" s="1">
        <f>'PR-RAS'!E163</f>
        <v>1164999.7</v>
      </c>
      <c r="E159" s="1">
        <v>0</v>
      </c>
      <c r="F159" s="1">
        <v>0</v>
      </c>
      <c r="G159" s="2">
        <f t="shared" si="0"/>
        <v>562682.58444000001</v>
      </c>
      <c r="H159" s="2">
        <f t="shared" si="1"/>
        <v>0.51999999978579581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208699.52000000002</v>
      </c>
      <c r="D160" s="1">
        <f>'PR-RAS'!E164</f>
        <v>247428.80000000002</v>
      </c>
      <c r="E160" s="1">
        <v>0</v>
      </c>
      <c r="F160" s="1">
        <v>0</v>
      </c>
      <c r="G160" s="2">
        <f t="shared" si="0"/>
        <v>111865.58208000002</v>
      </c>
      <c r="H160" s="2">
        <f t="shared" si="1"/>
        <v>0.67999999996391125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109057.39</v>
      </c>
      <c r="D161" s="1">
        <f>'PR-RAS'!E165</f>
        <v>139139.67000000001</v>
      </c>
      <c r="E161" s="1">
        <v>0</v>
      </c>
      <c r="F161" s="1">
        <v>0</v>
      </c>
      <c r="G161" s="2">
        <f t="shared" si="0"/>
        <v>61973.876800000005</v>
      </c>
      <c r="H161" s="2">
        <f t="shared" si="1"/>
        <v>0.71999999998661224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30667.56</v>
      </c>
      <c r="D162" s="1">
        <f>'PR-RAS'!E166</f>
        <v>23496.5</v>
      </c>
      <c r="E162" s="1">
        <v>0</v>
      </c>
      <c r="F162" s="1">
        <v>0</v>
      </c>
      <c r="G162" s="2">
        <f t="shared" si="0"/>
        <v>12503.35016</v>
      </c>
      <c r="H162" s="2">
        <f t="shared" si="1"/>
        <v>0.93999999999869033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68045.52</v>
      </c>
      <c r="D163" s="1">
        <f>'PR-RAS'!E167</f>
        <v>82414.710000000006</v>
      </c>
      <c r="E163" s="1">
        <v>0</v>
      </c>
      <c r="F163" s="1">
        <v>0</v>
      </c>
      <c r="G163" s="2">
        <f t="shared" si="0"/>
        <v>37725.740279999998</v>
      </c>
      <c r="H163" s="2">
        <f t="shared" si="1"/>
        <v>0.76999999998952262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929.05</v>
      </c>
      <c r="D164" s="1">
        <f>'PR-RAS'!E168</f>
        <v>2377.92</v>
      </c>
      <c r="E164" s="1">
        <v>0</v>
      </c>
      <c r="F164" s="1">
        <v>0</v>
      </c>
      <c r="G164" s="2">
        <f t="shared" si="0"/>
        <v>926.63707000000011</v>
      </c>
      <c r="H164" s="2">
        <f t="shared" si="1"/>
        <v>0.12999999999988177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166976.92999999996</v>
      </c>
      <c r="D165" s="1">
        <f>'PR-RAS'!E169</f>
        <v>143657.88</v>
      </c>
      <c r="E165" s="1">
        <v>0</v>
      </c>
      <c r="F165" s="1">
        <v>0</v>
      </c>
      <c r="G165" s="2">
        <f t="shared" si="0"/>
        <v>74504.00116</v>
      </c>
      <c r="H165" s="2">
        <f t="shared" si="1"/>
        <v>0.19000000003143214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51938.61</v>
      </c>
      <c r="D166" s="1">
        <f>'PR-RAS'!E170</f>
        <v>43175.18</v>
      </c>
      <c r="E166" s="1">
        <v>0</v>
      </c>
      <c r="F166" s="1">
        <v>0</v>
      </c>
      <c r="G166" s="2">
        <f t="shared" si="0"/>
        <v>22817.680050000003</v>
      </c>
      <c r="H166" s="2">
        <f t="shared" si="1"/>
        <v>0.56999999999970896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80961.37</v>
      </c>
      <c r="D168" s="1">
        <f>'PR-RAS'!E172</f>
        <v>79095.429999999993</v>
      </c>
      <c r="E168" s="1">
        <v>0</v>
      </c>
      <c r="F168" s="1">
        <v>0</v>
      </c>
      <c r="G168" s="2">
        <f t="shared" si="0"/>
        <v>39938.422409999999</v>
      </c>
      <c r="H168" s="2">
        <f t="shared" si="1"/>
        <v>0.79999999998835847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27393</v>
      </c>
      <c r="D169" s="1">
        <f>'PR-RAS'!E173</f>
        <v>15840.45</v>
      </c>
      <c r="E169" s="1">
        <v>0</v>
      </c>
      <c r="F169" s="1">
        <v>0</v>
      </c>
      <c r="G169" s="2">
        <f t="shared" si="0"/>
        <v>9924.4152000000013</v>
      </c>
      <c r="H169" s="2">
        <f t="shared" si="1"/>
        <v>0.4500000000007276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5421.05</v>
      </c>
      <c r="D170" s="1">
        <f>'PR-RAS'!E174</f>
        <v>5546.82</v>
      </c>
      <c r="E170" s="1">
        <v>0</v>
      </c>
      <c r="F170" s="1">
        <v>0</v>
      </c>
      <c r="G170" s="2">
        <f t="shared" si="0"/>
        <v>2790.98261</v>
      </c>
      <c r="H170" s="2">
        <f t="shared" si="1"/>
        <v>0.23000000000047294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1262.9000000000001</v>
      </c>
      <c r="D172" s="1">
        <f>'PR-RAS'!E176</f>
        <v>0</v>
      </c>
      <c r="E172" s="1">
        <v>0</v>
      </c>
      <c r="F172" s="1">
        <v>0</v>
      </c>
      <c r="G172" s="2">
        <f t="shared" si="0"/>
        <v>215.95590000000004</v>
      </c>
      <c r="H172" s="2">
        <f t="shared" si="1"/>
        <v>9.9999999999909051E-2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699320.17</v>
      </c>
      <c r="D173" s="1">
        <f>'PR-RAS'!E177</f>
        <v>610954.75</v>
      </c>
      <c r="E173" s="1">
        <v>0</v>
      </c>
      <c r="F173" s="1">
        <v>0</v>
      </c>
      <c r="G173" s="2">
        <f t="shared" si="0"/>
        <v>330451.50323999993</v>
      </c>
      <c r="H173" s="2">
        <f t="shared" si="1"/>
        <v>0.42000000004190952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20946.830000000002</v>
      </c>
      <c r="D174" s="1">
        <f>'PR-RAS'!E178</f>
        <v>23735.57</v>
      </c>
      <c r="E174" s="1">
        <v>0</v>
      </c>
      <c r="F174" s="1">
        <v>0</v>
      </c>
      <c r="G174" s="2">
        <f t="shared" si="0"/>
        <v>11836.308809999999</v>
      </c>
      <c r="H174" s="2">
        <f t="shared" si="1"/>
        <v>0.59999999999854481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41930.53</v>
      </c>
      <c r="D175" s="1">
        <f>'PR-RAS'!E179</f>
        <v>22691.89</v>
      </c>
      <c r="E175" s="1">
        <v>0</v>
      </c>
      <c r="F175" s="1">
        <v>0</v>
      </c>
      <c r="G175" s="2">
        <f t="shared" si="0"/>
        <v>15192.689939999998</v>
      </c>
      <c r="H175" s="2">
        <f t="shared" si="1"/>
        <v>0.58000000000174623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63644.54</v>
      </c>
      <c r="D176" s="1">
        <f>'PR-RAS'!E180</f>
        <v>67978.42</v>
      </c>
      <c r="E176" s="1">
        <v>0</v>
      </c>
      <c r="F176" s="1">
        <v>0</v>
      </c>
      <c r="G176" s="2">
        <f t="shared" si="0"/>
        <v>34930.241499999996</v>
      </c>
      <c r="H176" s="2">
        <f t="shared" si="1"/>
        <v>0.87999999999738066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20860.55</v>
      </c>
      <c r="D177" s="1">
        <f>'PR-RAS'!E181</f>
        <v>19742.27</v>
      </c>
      <c r="E177" s="1">
        <v>0</v>
      </c>
      <c r="F177" s="1">
        <v>0</v>
      </c>
      <c r="G177" s="2">
        <f t="shared" si="0"/>
        <v>10620.735839999999</v>
      </c>
      <c r="H177" s="2">
        <f t="shared" si="1"/>
        <v>0.72000000000116415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64876.74</v>
      </c>
      <c r="D178" s="1">
        <f>'PR-RAS'!E182</f>
        <v>65596.990000000005</v>
      </c>
      <c r="E178" s="1">
        <v>0</v>
      </c>
      <c r="F178" s="1">
        <v>0</v>
      </c>
      <c r="G178" s="2">
        <f t="shared" si="0"/>
        <v>34704.517439999996</v>
      </c>
      <c r="H178" s="2">
        <f t="shared" si="1"/>
        <v>0.26999999999679858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6973.87</v>
      </c>
      <c r="D179" s="1">
        <f>'PR-RAS'!E183</f>
        <v>15952.2</v>
      </c>
      <c r="E179" s="1">
        <v>0</v>
      </c>
      <c r="F179" s="1">
        <v>0</v>
      </c>
      <c r="G179" s="2">
        <f t="shared" si="0"/>
        <v>6920.3320600000006</v>
      </c>
      <c r="H179" s="2">
        <f t="shared" si="1"/>
        <v>0.33000000000083674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389812.08</v>
      </c>
      <c r="D180" s="1">
        <f>'PR-RAS'!E184</f>
        <v>300924.81</v>
      </c>
      <c r="E180" s="1">
        <v>0</v>
      </c>
      <c r="F180" s="1">
        <v>0</v>
      </c>
      <c r="G180" s="2">
        <f t="shared" si="0"/>
        <v>177507.44429999997</v>
      </c>
      <c r="H180" s="2">
        <f t="shared" si="1"/>
        <v>0.27000000001862645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22366.89</v>
      </c>
      <c r="D181" s="1">
        <f>'PR-RAS'!E185</f>
        <v>41123.65</v>
      </c>
      <c r="E181" s="1">
        <v>0</v>
      </c>
      <c r="F181" s="1">
        <v>0</v>
      </c>
      <c r="G181" s="2">
        <f t="shared" si="0"/>
        <v>18830.554199999999</v>
      </c>
      <c r="H181" s="2">
        <f t="shared" si="1"/>
        <v>0.45999999999912689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67908.14</v>
      </c>
      <c r="D182" s="1">
        <f>'PR-RAS'!E186</f>
        <v>53208.95</v>
      </c>
      <c r="E182" s="1">
        <v>0</v>
      </c>
      <c r="F182" s="1">
        <v>0</v>
      </c>
      <c r="G182" s="2">
        <f t="shared" si="0"/>
        <v>31553.013239999997</v>
      </c>
      <c r="H182" s="2">
        <f t="shared" si="1"/>
        <v>0.19000000000232831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16936.05</v>
      </c>
      <c r="D183" s="1">
        <f>'PR-RAS'!E187</f>
        <v>33529.74</v>
      </c>
      <c r="E183" s="1">
        <v>0</v>
      </c>
      <c r="F183" s="1">
        <v>0</v>
      </c>
      <c r="G183" s="2">
        <f t="shared" si="0"/>
        <v>15287.186459999999</v>
      </c>
      <c r="H183" s="2">
        <f t="shared" si="1"/>
        <v>0.31000000000130967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139350.10999999999</v>
      </c>
      <c r="D184" s="1">
        <f>'PR-RAS'!E188</f>
        <v>129428.53</v>
      </c>
      <c r="E184" s="1">
        <v>0</v>
      </c>
      <c r="F184" s="1">
        <v>0</v>
      </c>
      <c r="G184" s="2">
        <f t="shared" si="0"/>
        <v>72871.91210999999</v>
      </c>
      <c r="H184" s="2">
        <f t="shared" si="1"/>
        <v>0.57999999998719431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11488.51</v>
      </c>
      <c r="D186" s="1">
        <f>'PR-RAS'!E190</f>
        <v>14316.75</v>
      </c>
      <c r="E186" s="1">
        <v>0</v>
      </c>
      <c r="F186" s="1">
        <v>0</v>
      </c>
      <c r="G186" s="2">
        <f t="shared" si="0"/>
        <v>7422.5718500000003</v>
      </c>
      <c r="H186" s="2">
        <f t="shared" si="1"/>
        <v>0.73999999999978172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54395.5</v>
      </c>
      <c r="D187" s="1">
        <f>'PR-RAS'!E191</f>
        <v>46009.07</v>
      </c>
      <c r="E187" s="1">
        <v>0</v>
      </c>
      <c r="F187" s="1">
        <v>0</v>
      </c>
      <c r="G187" s="2">
        <f t="shared" si="0"/>
        <v>27232.937040000001</v>
      </c>
      <c r="H187" s="2">
        <f t="shared" si="1"/>
        <v>0.56999999999970896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15354.99</v>
      </c>
      <c r="D188" s="1">
        <f>'PR-RAS'!E192</f>
        <v>18720.830000000002</v>
      </c>
      <c r="E188" s="1">
        <v>0</v>
      </c>
      <c r="F188" s="1">
        <v>0</v>
      </c>
      <c r="G188" s="2">
        <f t="shared" si="0"/>
        <v>9872.9735500000006</v>
      </c>
      <c r="H188" s="2">
        <f t="shared" si="1"/>
        <v>0.17999999999847205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2785.46</v>
      </c>
      <c r="D189" s="1">
        <f>'PR-RAS'!E193</f>
        <v>2455.0700000000002</v>
      </c>
      <c r="E189" s="1">
        <v>0</v>
      </c>
      <c r="F189" s="1">
        <v>0</v>
      </c>
      <c r="G189" s="2">
        <f t="shared" si="0"/>
        <v>1446.7728</v>
      </c>
      <c r="H189" s="2">
        <f t="shared" si="1"/>
        <v>0.53000000000020009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1954.56</v>
      </c>
      <c r="D190" s="1">
        <f>'PR-RAS'!E194</f>
        <v>0</v>
      </c>
      <c r="E190" s="1">
        <v>0</v>
      </c>
      <c r="F190" s="1">
        <v>0</v>
      </c>
      <c r="G190" s="2">
        <f t="shared" si="0"/>
        <v>369.41183999999998</v>
      </c>
      <c r="H190" s="2">
        <f t="shared" si="1"/>
        <v>0.44000000000005457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53371.09</v>
      </c>
      <c r="D191" s="1">
        <f>'PR-RAS'!E195</f>
        <v>47926.81</v>
      </c>
      <c r="E191" s="1">
        <v>0</v>
      </c>
      <c r="F191" s="1">
        <v>0</v>
      </c>
      <c r="G191" s="2">
        <f t="shared" si="0"/>
        <v>28352.694899999999</v>
      </c>
      <c r="H191" s="2">
        <f t="shared" si="1"/>
        <v>0.27999999999883585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13293.32</v>
      </c>
      <c r="D192" s="1">
        <f>'PR-RAS'!E196</f>
        <v>10259.36</v>
      </c>
      <c r="E192" s="1">
        <v>0</v>
      </c>
      <c r="F192" s="1">
        <v>0</v>
      </c>
      <c r="G192" s="2">
        <f t="shared" si="0"/>
        <v>6458.0996400000004</v>
      </c>
      <c r="H192" s="2">
        <f t="shared" si="1"/>
        <v>0.68000000000029104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13293.32</v>
      </c>
      <c r="D206" s="1">
        <f>'PR-RAS'!E210</f>
        <v>10259.36</v>
      </c>
      <c r="E206" s="1">
        <v>0</v>
      </c>
      <c r="F206" s="1">
        <v>0</v>
      </c>
      <c r="G206" s="2">
        <f t="shared" si="0"/>
        <v>6931.4681999999993</v>
      </c>
      <c r="H206" s="2">
        <f t="shared" si="1"/>
        <v>0.68000000000029104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10563.48</v>
      </c>
      <c r="D207" s="1">
        <f>'PR-RAS'!E211</f>
        <v>9729.74</v>
      </c>
      <c r="E207" s="1">
        <v>0</v>
      </c>
      <c r="F207" s="1">
        <v>0</v>
      </c>
      <c r="G207" s="2">
        <f t="shared" si="0"/>
        <v>6184.7297599999993</v>
      </c>
      <c r="H207" s="2">
        <f t="shared" si="1"/>
        <v>0.73999999999978172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415.62</v>
      </c>
      <c r="D208" s="1">
        <f>'PR-RAS'!E212</f>
        <v>517.95000000000005</v>
      </c>
      <c r="E208" s="1">
        <v>0</v>
      </c>
      <c r="F208" s="1">
        <v>0</v>
      </c>
      <c r="G208" s="2">
        <f t="shared" si="0"/>
        <v>300.46463999999997</v>
      </c>
      <c r="H208" s="2">
        <f t="shared" si="1"/>
        <v>0.42999999999994998</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2314.2199999999998</v>
      </c>
      <c r="D209" s="1">
        <f>'PR-RAS'!E213</f>
        <v>11.67</v>
      </c>
      <c r="E209" s="1">
        <v>0</v>
      </c>
      <c r="F209" s="1">
        <v>0</v>
      </c>
      <c r="G209" s="2">
        <f t="shared" si="0"/>
        <v>486.21247999999997</v>
      </c>
      <c r="H209" s="2">
        <f t="shared" si="1"/>
        <v>0.54999999999979998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48019.97</v>
      </c>
      <c r="D220" s="1">
        <f>'PR-RAS'!E224</f>
        <v>15721.34</v>
      </c>
      <c r="E220" s="1">
        <v>0</v>
      </c>
      <c r="F220" s="1">
        <v>0</v>
      </c>
      <c r="G220" s="2">
        <f t="shared" si="0"/>
        <v>17402.320349999998</v>
      </c>
      <c r="H220" s="2">
        <f t="shared" si="1"/>
        <v>0.36999999999898137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48019.97</v>
      </c>
      <c r="D243" s="1">
        <f>'PR-RAS'!E247</f>
        <v>15721.34</v>
      </c>
      <c r="E243" s="1">
        <v>0</v>
      </c>
      <c r="F243" s="1">
        <v>0</v>
      </c>
      <c r="G243" s="2">
        <f t="shared" si="0"/>
        <v>19229.961299999999</v>
      </c>
      <c r="H243" s="2">
        <f t="shared" si="1"/>
        <v>0.36999999999898137</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15721.34</v>
      </c>
      <c r="E244" s="1">
        <v>0</v>
      </c>
      <c r="F244" s="1">
        <v>0</v>
      </c>
      <c r="G244" s="2">
        <f t="shared" si="0"/>
        <v>7640.5712400000002</v>
      </c>
      <c r="H244" s="2">
        <f t="shared" si="1"/>
        <v>0.34000000000014552</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48019.97</v>
      </c>
      <c r="D246" s="1">
        <f>'PR-RAS'!E250</f>
        <v>0</v>
      </c>
      <c r="E246" s="1">
        <v>0</v>
      </c>
      <c r="F246" s="1">
        <v>0</v>
      </c>
      <c r="G246" s="2">
        <f t="shared" si="0"/>
        <v>11764.89265</v>
      </c>
      <c r="H246" s="2">
        <f t="shared" si="1"/>
        <v>2.9999999998835847E-2</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11530.26</v>
      </c>
      <c r="D248" s="1">
        <f>'PR-RAS'!E252</f>
        <v>7647.84</v>
      </c>
      <c r="E248" s="1">
        <v>0</v>
      </c>
      <c r="F248" s="1">
        <v>0</v>
      </c>
      <c r="G248" s="2">
        <f t="shared" si="0"/>
        <v>6626.0071800000005</v>
      </c>
      <c r="H248" s="2">
        <f t="shared" si="1"/>
        <v>0.42000000000007276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11530.26</v>
      </c>
      <c r="D255" s="1">
        <f>'PR-RAS'!E259</f>
        <v>7647.84</v>
      </c>
      <c r="E255" s="1">
        <v>0</v>
      </c>
      <c r="F255" s="1">
        <v>0</v>
      </c>
      <c r="G255" s="2">
        <f t="shared" si="0"/>
        <v>6813.7887600000004</v>
      </c>
      <c r="H255" s="2">
        <f t="shared" si="1"/>
        <v>0.42000000000007276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11530.26</v>
      </c>
      <c r="D256" s="1">
        <f>'PR-RAS'!E260</f>
        <v>7647.84</v>
      </c>
      <c r="E256" s="1">
        <v>0</v>
      </c>
      <c r="F256" s="1">
        <v>0</v>
      </c>
      <c r="G256" s="2">
        <f t="shared" si="0"/>
        <v>6840.614700000001</v>
      </c>
      <c r="H256" s="2">
        <f t="shared" si="1"/>
        <v>0.42000000000007276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3523.22</v>
      </c>
      <c r="D259" s="1">
        <f>'PR-RAS'!E263</f>
        <v>1792.72</v>
      </c>
      <c r="E259" s="1">
        <v>0</v>
      </c>
      <c r="F259" s="1">
        <v>0</v>
      </c>
      <c r="G259" s="2">
        <f t="shared" si="0"/>
        <v>1834.0342800000001</v>
      </c>
      <c r="H259" s="2">
        <f t="shared" si="1"/>
        <v>0.49999999999977263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2527.2199999999998</v>
      </c>
      <c r="D260" s="1">
        <f>'PR-RAS'!E264</f>
        <v>1792.72</v>
      </c>
      <c r="E260" s="1">
        <v>0</v>
      </c>
      <c r="F260" s="1">
        <v>0</v>
      </c>
      <c r="G260" s="2">
        <f t="shared" si="0"/>
        <v>1583.17894</v>
      </c>
      <c r="H260" s="2">
        <f t="shared" si="1"/>
        <v>0.49999999999977263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2527.2199999999998</v>
      </c>
      <c r="D261" s="1">
        <f>'PR-RAS'!E265</f>
        <v>1792.72</v>
      </c>
      <c r="E261" s="1">
        <v>0</v>
      </c>
      <c r="F261" s="1">
        <v>0</v>
      </c>
      <c r="G261" s="2">
        <f t="shared" si="0"/>
        <v>1589.2916</v>
      </c>
      <c r="H261" s="2">
        <f t="shared" si="1"/>
        <v>0.49999999999977263</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996</v>
      </c>
      <c r="D264" s="1">
        <f>'PR-RAS'!E268</f>
        <v>0</v>
      </c>
      <c r="E264" s="1">
        <v>0</v>
      </c>
      <c r="F264" s="1">
        <v>0</v>
      </c>
      <c r="G264" s="2">
        <f t="shared" si="0"/>
        <v>261.94800000000004</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996</v>
      </c>
      <c r="D266" s="1">
        <f>'PR-RAS'!E270</f>
        <v>0</v>
      </c>
      <c r="E266" s="1">
        <v>0</v>
      </c>
      <c r="F266" s="1">
        <v>0</v>
      </c>
      <c r="G266" s="2">
        <f t="shared" si="8"/>
        <v>263.94</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5056639.09</v>
      </c>
      <c r="D285" s="1">
        <f>'PR-RAS'!E289</f>
        <v>5539996.5699999994</v>
      </c>
      <c r="E285" s="1">
        <v>0</v>
      </c>
      <c r="F285" s="1">
        <v>0</v>
      </c>
      <c r="G285" s="2">
        <f t="shared" si="8"/>
        <v>4582803.553319999</v>
      </c>
      <c r="H285" s="2">
        <f t="shared" si="9"/>
        <v>0.52000000048428774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149232.1799999997</v>
      </c>
      <c r="D287" s="1">
        <f>'PR-RAS'!E291</f>
        <v>230615.75999999885</v>
      </c>
      <c r="E287" s="1">
        <v>0</v>
      </c>
      <c r="F287" s="1">
        <v>0</v>
      </c>
      <c r="G287" s="2">
        <f t="shared" si="8"/>
        <v>174592.61819999924</v>
      </c>
      <c r="H287" s="2">
        <f t="shared" si="9"/>
        <v>0.42000000085681677</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2892767.04</v>
      </c>
      <c r="D288" s="1">
        <f>'PR-RAS'!E292</f>
        <v>2617053.77</v>
      </c>
      <c r="E288" s="1">
        <v>0</v>
      </c>
      <c r="F288" s="1">
        <v>0</v>
      </c>
      <c r="G288" s="2">
        <f t="shared" si="8"/>
        <v>2332413.00446</v>
      </c>
      <c r="H288" s="2">
        <f t="shared" si="9"/>
        <v>0.27000000001862645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61101.760000000002</v>
      </c>
      <c r="D290" s="1">
        <f>'PR-RAS'!E294</f>
        <v>35105.870000000003</v>
      </c>
      <c r="E290" s="1">
        <v>0</v>
      </c>
      <c r="F290" s="1">
        <v>0</v>
      </c>
      <c r="G290" s="2">
        <f t="shared" si="8"/>
        <v>37949.601499999997</v>
      </c>
      <c r="H290" s="2">
        <f t="shared" si="9"/>
        <v>0.36999999999534339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22458.79</v>
      </c>
      <c r="D291" s="1">
        <f>'PR-RAS'!E295</f>
        <v>2686.28</v>
      </c>
      <c r="E291" s="1">
        <v>0</v>
      </c>
      <c r="F291" s="1">
        <v>0</v>
      </c>
      <c r="G291" s="2">
        <f t="shared" si="8"/>
        <v>8071.0915000000005</v>
      </c>
      <c r="H291" s="2">
        <f t="shared" si="9"/>
        <v>0.48999999999932697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1197.4100000000001</v>
      </c>
      <c r="D293" s="1">
        <f>'PR-RAS'!E298</f>
        <v>389.75</v>
      </c>
      <c r="E293" s="1">
        <v>0</v>
      </c>
      <c r="F293" s="1">
        <v>0</v>
      </c>
      <c r="G293" s="2">
        <f t="shared" si="8"/>
        <v>577.25771999999995</v>
      </c>
      <c r="H293" s="2">
        <f t="shared" si="9"/>
        <v>0.66000000000008185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1197.4100000000001</v>
      </c>
      <c r="D306" s="1">
        <f>'PR-RAS'!E311</f>
        <v>389.75</v>
      </c>
      <c r="E306" s="1">
        <v>0</v>
      </c>
      <c r="F306" s="1">
        <v>0</v>
      </c>
      <c r="G306" s="2">
        <f t="shared" si="8"/>
        <v>602.95754999999997</v>
      </c>
      <c r="H306" s="2">
        <f t="shared" si="9"/>
        <v>0.66000000000008185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401.06</v>
      </c>
      <c r="D307" s="1">
        <f>'PR-RAS'!E312</f>
        <v>189.75</v>
      </c>
      <c r="E307" s="1">
        <v>0</v>
      </c>
      <c r="F307" s="1">
        <v>0</v>
      </c>
      <c r="G307" s="2">
        <f t="shared" si="8"/>
        <v>238.85135999999997</v>
      </c>
      <c r="H307" s="2">
        <f t="shared" si="9"/>
        <v>0.31000000000000227</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401.06</v>
      </c>
      <c r="D308" s="1">
        <f>'PR-RAS'!E313</f>
        <v>189.75</v>
      </c>
      <c r="E308" s="1">
        <v>0</v>
      </c>
      <c r="F308" s="1">
        <v>0</v>
      </c>
      <c r="G308" s="2">
        <f t="shared" si="8"/>
        <v>239.63191999999998</v>
      </c>
      <c r="H308" s="2">
        <f t="shared" si="9"/>
        <v>0.31000000000000227</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796.35</v>
      </c>
      <c r="D312" s="1">
        <f>'PR-RAS'!E317</f>
        <v>200</v>
      </c>
      <c r="E312" s="1">
        <v>0</v>
      </c>
      <c r="F312" s="1">
        <v>0</v>
      </c>
      <c r="G312" s="2">
        <f t="shared" si="8"/>
        <v>372.06484999999998</v>
      </c>
      <c r="H312" s="2">
        <f t="shared" si="9"/>
        <v>0.35000000000002274</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200</v>
      </c>
      <c r="E313" s="1">
        <v>0</v>
      </c>
      <c r="F313" s="1">
        <v>0</v>
      </c>
      <c r="G313" s="2">
        <f t="shared" si="8"/>
        <v>124.8</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796.35</v>
      </c>
      <c r="D318" s="1">
        <f>'PR-RAS'!E323</f>
        <v>0</v>
      </c>
      <c r="E318" s="1">
        <v>0</v>
      </c>
      <c r="F318" s="1">
        <v>0</v>
      </c>
      <c r="G318" s="2">
        <f t="shared" si="8"/>
        <v>252.44295</v>
      </c>
      <c r="H318" s="2">
        <f t="shared" si="9"/>
        <v>0.35000000000002274</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127873.34</v>
      </c>
      <c r="D345" s="1">
        <f>'PR-RAS'!E350</f>
        <v>64593.030000000006</v>
      </c>
      <c r="E345" s="1">
        <v>0</v>
      </c>
      <c r="F345" s="1">
        <v>0</v>
      </c>
      <c r="G345" s="2">
        <f t="shared" si="8"/>
        <v>88428.433600000004</v>
      </c>
      <c r="H345" s="2">
        <f t="shared" si="9"/>
        <v>0.37000000000261934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127873.34</v>
      </c>
      <c r="D358" s="1">
        <f>'PR-RAS'!E363</f>
        <v>64593.030000000006</v>
      </c>
      <c r="E358" s="1">
        <v>0</v>
      </c>
      <c r="F358" s="1">
        <v>0</v>
      </c>
      <c r="G358" s="2">
        <f t="shared" si="8"/>
        <v>91770.205800000011</v>
      </c>
      <c r="H358" s="2">
        <f t="shared" si="9"/>
        <v>0.37000000000261934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106193.37</v>
      </c>
      <c r="D364" s="1">
        <f>'PR-RAS'!E369</f>
        <v>44725.880000000005</v>
      </c>
      <c r="E364" s="1">
        <v>0</v>
      </c>
      <c r="F364" s="1">
        <v>0</v>
      </c>
      <c r="G364" s="2">
        <f t="shared" si="8"/>
        <v>71019.182190000007</v>
      </c>
      <c r="H364" s="2">
        <f t="shared" si="9"/>
        <v>0.48999999999068677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59964.68</v>
      </c>
      <c r="D365" s="1">
        <f>'PR-RAS'!E370</f>
        <v>38029.22</v>
      </c>
      <c r="E365" s="1">
        <v>0</v>
      </c>
      <c r="F365" s="1">
        <v>0</v>
      </c>
      <c r="G365" s="2">
        <f t="shared" si="8"/>
        <v>49512.415679999998</v>
      </c>
      <c r="H365" s="2">
        <f t="shared" si="9"/>
        <v>0.54000000000087311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21529.46</v>
      </c>
      <c r="D366" s="1">
        <f>'PR-RAS'!E371</f>
        <v>4505</v>
      </c>
      <c r="E366" s="1">
        <v>0</v>
      </c>
      <c r="F366" s="1">
        <v>0</v>
      </c>
      <c r="G366" s="2">
        <f t="shared" si="8"/>
        <v>11146.902899999999</v>
      </c>
      <c r="H366" s="2">
        <f t="shared" si="9"/>
        <v>0.45999999999912689</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23676.62</v>
      </c>
      <c r="D367" s="1">
        <f>'PR-RAS'!E372</f>
        <v>0</v>
      </c>
      <c r="E367" s="1">
        <v>0</v>
      </c>
      <c r="F367" s="1">
        <v>0</v>
      </c>
      <c r="G367" s="2">
        <f t="shared" si="8"/>
        <v>8665.6429200000002</v>
      </c>
      <c r="H367" s="2">
        <f t="shared" si="9"/>
        <v>0.38000000000101863</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664.26</v>
      </c>
      <c r="D370" s="1">
        <f>'PR-RAS'!E375</f>
        <v>772.22</v>
      </c>
      <c r="E370" s="1">
        <v>0</v>
      </c>
      <c r="F370" s="1">
        <v>0</v>
      </c>
      <c r="G370" s="2">
        <f t="shared" si="8"/>
        <v>815.01029999999992</v>
      </c>
      <c r="H370" s="2">
        <f t="shared" si="9"/>
        <v>0.48000000000001819</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358.35</v>
      </c>
      <c r="D371" s="1">
        <f>'PR-RAS'!E376</f>
        <v>1419.44</v>
      </c>
      <c r="E371" s="1">
        <v>0</v>
      </c>
      <c r="F371" s="1">
        <v>0</v>
      </c>
      <c r="G371" s="2">
        <f t="shared" si="8"/>
        <v>1182.9750999999999</v>
      </c>
      <c r="H371" s="2">
        <f t="shared" si="9"/>
        <v>0.79000000000007731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21679.97</v>
      </c>
      <c r="D378" s="1">
        <f>'PR-RAS'!E383</f>
        <v>19867.150000000001</v>
      </c>
      <c r="E378" s="1">
        <v>0</v>
      </c>
      <c r="F378" s="1">
        <v>0</v>
      </c>
      <c r="G378" s="2">
        <f t="shared" si="8"/>
        <v>23153.179790000002</v>
      </c>
      <c r="H378" s="2">
        <f t="shared" si="9"/>
        <v>0.18000000000029104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21679.97</v>
      </c>
      <c r="D379" s="1">
        <f>'PR-RAS'!E384</f>
        <v>19867.150000000001</v>
      </c>
      <c r="E379" s="1">
        <v>0</v>
      </c>
      <c r="F379" s="1">
        <v>0</v>
      </c>
      <c r="G379" s="2">
        <f t="shared" si="8"/>
        <v>23214.594060000003</v>
      </c>
      <c r="H379" s="2">
        <f t="shared" si="9"/>
        <v>0.18000000000029104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126675.93</v>
      </c>
      <c r="D403" s="1">
        <f>'PR-RAS'!E408</f>
        <v>64203.280000000006</v>
      </c>
      <c r="E403" s="1">
        <v>0</v>
      </c>
      <c r="F403" s="1">
        <v>0</v>
      </c>
      <c r="G403" s="2">
        <f t="shared" si="8"/>
        <v>102543.16098</v>
      </c>
      <c r="H403" s="2">
        <f t="shared" si="9"/>
        <v>0.35000000001309672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2909.23</v>
      </c>
      <c r="E406" s="1">
        <v>0</v>
      </c>
      <c r="F406" s="1">
        <v>0</v>
      </c>
      <c r="G406" s="2">
        <f t="shared" si="8"/>
        <v>2356.4763000000003</v>
      </c>
      <c r="H406" s="2">
        <f t="shared" si="9"/>
        <v>0.23000000000001819</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4908604.32</v>
      </c>
      <c r="D407" s="1">
        <f>'PR-RAS'!E412</f>
        <v>5309770.5600000005</v>
      </c>
      <c r="E407" s="1">
        <v>0</v>
      </c>
      <c r="F407" s="1">
        <v>0</v>
      </c>
      <c r="G407" s="2">
        <f t="shared" si="8"/>
        <v>6304427.0486400006</v>
      </c>
      <c r="H407" s="2">
        <f t="shared" si="9"/>
        <v>0.75999999977648258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5184512.43</v>
      </c>
      <c r="D408" s="1">
        <f>'PR-RAS'!E413</f>
        <v>5604589.5999999996</v>
      </c>
      <c r="E408" s="1">
        <v>0</v>
      </c>
      <c r="F408" s="1">
        <v>0</v>
      </c>
      <c r="G408" s="2">
        <f t="shared" si="8"/>
        <v>6672232.4934099987</v>
      </c>
      <c r="H408" s="2">
        <f t="shared" si="9"/>
        <v>0.83000000007450581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275908.1099999994</v>
      </c>
      <c r="D410" s="1">
        <f>'PR-RAS'!E415</f>
        <v>294819.03999999911</v>
      </c>
      <c r="E410" s="1">
        <v>0</v>
      </c>
      <c r="F410" s="1">
        <v>0</v>
      </c>
      <c r="G410" s="2">
        <f t="shared" si="8"/>
        <v>354008.39170999901</v>
      </c>
      <c r="H410" s="2">
        <f t="shared" si="9"/>
        <v>0.14999999850988388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2892767.04</v>
      </c>
      <c r="D411" s="1">
        <f>'PR-RAS'!E416</f>
        <v>2617053.77</v>
      </c>
      <c r="E411" s="1">
        <v>0</v>
      </c>
      <c r="F411" s="1">
        <v>0</v>
      </c>
      <c r="G411" s="2">
        <f t="shared" si="8"/>
        <v>3332018.5777999996</v>
      </c>
      <c r="H411" s="2">
        <f t="shared" si="9"/>
        <v>0.27000000001862645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61101.760000000002</v>
      </c>
      <c r="D413" s="1">
        <f>'PR-RAS'!E418</f>
        <v>38015.100000000006</v>
      </c>
      <c r="E413" s="1">
        <v>0</v>
      </c>
      <c r="F413" s="1">
        <v>0</v>
      </c>
      <c r="G413" s="2">
        <f t="shared" si="8"/>
        <v>56498.367520000007</v>
      </c>
      <c r="H413" s="2">
        <f t="shared" si="9"/>
        <v>0.3400000000037835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300000</v>
      </c>
      <c r="D414" s="1">
        <f>'PR-RAS'!E420</f>
        <v>2354456.17</v>
      </c>
      <c r="E414" s="1">
        <v>0</v>
      </c>
      <c r="F414" s="1">
        <v>0</v>
      </c>
      <c r="G414" s="2">
        <f t="shared" si="8"/>
        <v>2068680.7964199998</v>
      </c>
      <c r="H414" s="2">
        <f t="shared" si="9"/>
        <v>0.16999999992549419</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300000</v>
      </c>
      <c r="D415" s="1">
        <f>'PR-RAS'!E421</f>
        <v>2354456.17</v>
      </c>
      <c r="E415" s="1">
        <v>0</v>
      </c>
      <c r="F415" s="1">
        <v>0</v>
      </c>
      <c r="G415" s="2">
        <f t="shared" si="8"/>
        <v>2073689.7087599998</v>
      </c>
      <c r="H415" s="2">
        <f t="shared" si="9"/>
        <v>0.16999999992549419</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300000</v>
      </c>
      <c r="D449" s="1">
        <f>'PR-RAS'!E455</f>
        <v>2354456.17</v>
      </c>
      <c r="E449" s="1">
        <v>0</v>
      </c>
      <c r="F449" s="1">
        <v>0</v>
      </c>
      <c r="G449" s="2">
        <f t="shared" si="8"/>
        <v>2243992.7283199998</v>
      </c>
      <c r="H449" s="2">
        <f t="shared" si="9"/>
        <v>0.16999999992549419</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300000</v>
      </c>
      <c r="D450" s="1">
        <f>'PR-RAS'!E456</f>
        <v>2354456.17</v>
      </c>
      <c r="E450" s="1">
        <v>0</v>
      </c>
      <c r="F450" s="1">
        <v>0</v>
      </c>
      <c r="G450" s="2">
        <f t="shared" si="8"/>
        <v>2249001.64066</v>
      </c>
      <c r="H450" s="2">
        <f t="shared" si="9"/>
        <v>0.16999999992549419</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1500000</v>
      </c>
      <c r="E522" s="1">
        <v>0</v>
      </c>
      <c r="F522" s="1">
        <v>0</v>
      </c>
      <c r="G522" s="2">
        <f t="shared" ref="G522:G809" si="10">(B522/1000)*(C522*1+D522*2)</f>
        <v>1563000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1500000</v>
      </c>
      <c r="E523" s="1">
        <v>0</v>
      </c>
      <c r="F523" s="1">
        <v>0</v>
      </c>
      <c r="G523" s="2">
        <f t="shared" si="10"/>
        <v>1566000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1500000</v>
      </c>
      <c r="E557" s="1">
        <v>0</v>
      </c>
      <c r="F557" s="1">
        <v>0</v>
      </c>
      <c r="G557" s="2">
        <f t="shared" si="10"/>
        <v>1668000.0000000002</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1500000</v>
      </c>
      <c r="E558" s="1">
        <v>0</v>
      </c>
      <c r="F558" s="1">
        <v>0</v>
      </c>
      <c r="G558" s="2">
        <f t="shared" si="10"/>
        <v>1671000.0000000002</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300000</v>
      </c>
      <c r="D629" s="1">
        <f>'PR-RAS'!E635</f>
        <v>854456.16999999993</v>
      </c>
      <c r="E629" s="1">
        <v>0</v>
      </c>
      <c r="F629" s="1">
        <v>0</v>
      </c>
      <c r="G629" s="2">
        <f t="shared" si="10"/>
        <v>1261596.94952</v>
      </c>
      <c r="H629" s="2">
        <f t="shared" si="11"/>
        <v>0.16999999992549419</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2654456.17</v>
      </c>
      <c r="D632" s="1">
        <f>'PR-RAS'!E638</f>
        <v>2354456.17</v>
      </c>
      <c r="E632" s="1">
        <v>0</v>
      </c>
      <c r="F632" s="1">
        <v>0</v>
      </c>
      <c r="G632" s="2">
        <f t="shared" si="10"/>
        <v>4646285.5298100002</v>
      </c>
      <c r="H632" s="2">
        <f t="shared" si="11"/>
        <v>0.33999999985098839</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5208604.32</v>
      </c>
      <c r="D633" s="1">
        <f>'PR-RAS'!E639</f>
        <v>7664226.7300000004</v>
      </c>
      <c r="E633" s="1">
        <v>0</v>
      </c>
      <c r="F633" s="1">
        <v>0</v>
      </c>
      <c r="G633" s="2">
        <f t="shared" si="10"/>
        <v>12979420.516960001</v>
      </c>
      <c r="H633" s="2">
        <f t="shared" si="11"/>
        <v>0.58999999985098839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5184512.43</v>
      </c>
      <c r="D634" s="1">
        <f>'PR-RAS'!E640</f>
        <v>7104589.5999999996</v>
      </c>
      <c r="E634" s="1">
        <v>0</v>
      </c>
      <c r="F634" s="1">
        <v>0</v>
      </c>
      <c r="G634" s="2">
        <f t="shared" si="10"/>
        <v>12276206.801789999</v>
      </c>
      <c r="H634" s="2">
        <f t="shared" si="11"/>
        <v>0.83000000007450581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24091.890000000596</v>
      </c>
      <c r="D635" s="1">
        <f>'PR-RAS'!E641</f>
        <v>559637.13000000082</v>
      </c>
      <c r="E635" s="1">
        <v>0</v>
      </c>
      <c r="F635" s="1">
        <v>0</v>
      </c>
      <c r="G635" s="2">
        <f t="shared" si="10"/>
        <v>724894.13910000143</v>
      </c>
      <c r="H635" s="2">
        <f t="shared" si="11"/>
        <v>0.24000000022351742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238310.87000000011</v>
      </c>
      <c r="D637" s="1">
        <f>'PR-RAS'!E643</f>
        <v>262597.60000000009</v>
      </c>
      <c r="E637" s="1">
        <v>0</v>
      </c>
      <c r="F637" s="1">
        <v>0</v>
      </c>
      <c r="G637" s="2">
        <f t="shared" si="10"/>
        <v>485589.86052000022</v>
      </c>
      <c r="H637" s="2">
        <f t="shared" si="11"/>
        <v>0.52999999979510903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262402.76000000071</v>
      </c>
      <c r="D639" s="1">
        <f>'PR-RAS'!E645</f>
        <v>822234.73000000091</v>
      </c>
      <c r="E639" s="1">
        <v>0</v>
      </c>
      <c r="F639" s="1">
        <v>0</v>
      </c>
      <c r="G639" s="2">
        <f t="shared" si="10"/>
        <v>1216584.4763600016</v>
      </c>
      <c r="H639" s="2">
        <f t="shared" si="11"/>
        <v>0.50999999837949872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284317.59999999998</v>
      </c>
      <c r="D641" s="1">
        <f>'PR-RAS'!E647</f>
        <v>337646.17</v>
      </c>
      <c r="E641" s="1">
        <v>0</v>
      </c>
      <c r="F641" s="1">
        <v>0</v>
      </c>
      <c r="G641" s="2">
        <f t="shared" si="10"/>
        <v>614150.36159999995</v>
      </c>
      <c r="H641" s="2">
        <f t="shared" si="11"/>
        <v>0.57000000000698492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559721.29</v>
      </c>
      <c r="D642" s="1">
        <f>'PR-RAS'!E649</f>
        <v>443528.59</v>
      </c>
      <c r="E642" s="1">
        <v>0</v>
      </c>
      <c r="F642" s="1">
        <v>0</v>
      </c>
      <c r="G642" s="2">
        <f t="shared" si="10"/>
        <v>927384.99927000015</v>
      </c>
      <c r="H642" s="2">
        <f t="shared" si="11"/>
        <v>0.70000000001164153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5182488.55</v>
      </c>
      <c r="D643" s="1">
        <f>'PR-RAS'!E650</f>
        <v>7776239.6900000004</v>
      </c>
      <c r="E643" s="1">
        <v>0</v>
      </c>
      <c r="F643" s="1">
        <v>0</v>
      </c>
      <c r="G643" s="2">
        <f t="shared" si="10"/>
        <v>13311849.41106</v>
      </c>
      <c r="H643" s="2">
        <f t="shared" si="11"/>
        <v>0.75999999977648258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5298681.25</v>
      </c>
      <c r="D644" s="1">
        <f>'PR-RAS'!E651</f>
        <v>7136427.0199999996</v>
      </c>
      <c r="E644" s="1">
        <v>0</v>
      </c>
      <c r="F644" s="1">
        <v>0</v>
      </c>
      <c r="G644" s="2">
        <f t="shared" si="10"/>
        <v>12584497.191469999</v>
      </c>
      <c r="H644" s="2">
        <f t="shared" si="11"/>
        <v>0.26999999955296516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443528.58999999985</v>
      </c>
      <c r="D645" s="1">
        <f>'PR-RAS'!E652</f>
        <v>1083341.2600000007</v>
      </c>
      <c r="E645" s="1">
        <v>0</v>
      </c>
      <c r="F645" s="1">
        <v>0</v>
      </c>
      <c r="G645" s="2">
        <f t="shared" si="10"/>
        <v>1680975.954840001</v>
      </c>
      <c r="H645" s="2">
        <f t="shared" si="11"/>
        <v>0.67000000085681677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110</v>
      </c>
      <c r="D647" s="1">
        <f>'PR-RAS'!E654</f>
        <v>105</v>
      </c>
      <c r="E647" s="1">
        <v>0</v>
      </c>
      <c r="F647" s="1">
        <v>0</v>
      </c>
      <c r="G647" s="2">
        <f t="shared" si="10"/>
        <v>206.72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99</v>
      </c>
      <c r="D649" s="1">
        <f>'PR-RAS'!E656</f>
        <v>98</v>
      </c>
      <c r="E649" s="1">
        <v>0</v>
      </c>
      <c r="F649" s="1">
        <v>0</v>
      </c>
      <c r="G649" s="2">
        <f t="shared" si="10"/>
        <v>191.16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15967.82</v>
      </c>
      <c r="D663" s="1">
        <f>'PR-RAS'!E670</f>
        <v>3589.07</v>
      </c>
      <c r="E663" s="1">
        <v>0</v>
      </c>
      <c r="F663" s="1">
        <v>0</v>
      </c>
      <c r="G663" s="2">
        <f t="shared" si="10"/>
        <v>15322.62552</v>
      </c>
      <c r="H663" s="2">
        <f t="shared" si="11"/>
        <v>0.25000000000045475</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9308.89</v>
      </c>
      <c r="D669" s="1">
        <f>'PR-RAS'!E676</f>
        <v>20373</v>
      </c>
      <c r="E669" s="1">
        <v>0</v>
      </c>
      <c r="F669" s="1">
        <v>0</v>
      </c>
      <c r="G669" s="2">
        <f t="shared" si="10"/>
        <v>33436.666519999999</v>
      </c>
      <c r="H669" s="2">
        <f t="shared" si="11"/>
        <v>0.11000000000058208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63701.29</v>
      </c>
      <c r="D689" s="1">
        <f>'PR-RAS'!E696</f>
        <v>13547.67</v>
      </c>
      <c r="E689" s="1">
        <v>0</v>
      </c>
      <c r="F689" s="1">
        <v>0</v>
      </c>
      <c r="G689" s="2">
        <f t="shared" si="10"/>
        <v>62468.081440000002</v>
      </c>
      <c r="H689" s="2">
        <f t="shared" si="11"/>
        <v>0.62000000000080036</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790430.1</v>
      </c>
      <c r="D703" s="1">
        <f>'PR-RAS'!E710</f>
        <v>543703.06000000006</v>
      </c>
      <c r="E703" s="1">
        <v>0</v>
      </c>
      <c r="F703" s="1">
        <v>0</v>
      </c>
      <c r="G703" s="2">
        <f t="shared" si="10"/>
        <v>1318241.0264400002</v>
      </c>
      <c r="H703" s="2">
        <f t="shared" si="11"/>
        <v>0.16000000003259629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564.57000000000005</v>
      </c>
      <c r="E705" s="1">
        <v>0</v>
      </c>
      <c r="F705" s="1">
        <v>0</v>
      </c>
      <c r="G705" s="2">
        <f t="shared" si="10"/>
        <v>794.91456000000005</v>
      </c>
      <c r="H705" s="2">
        <f t="shared" si="11"/>
        <v>0.42999999999994998</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4194.8</v>
      </c>
      <c r="D709" s="1">
        <f>'PR-RAS'!E716</f>
        <v>4556.92</v>
      </c>
      <c r="E709" s="1">
        <v>0</v>
      </c>
      <c r="F709" s="1">
        <v>0</v>
      </c>
      <c r="G709" s="2">
        <f t="shared" si="10"/>
        <v>9422.5171199999986</v>
      </c>
      <c r="H709" s="2">
        <f t="shared" si="11"/>
        <v>0.27999999999974534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3963.29</v>
      </c>
      <c r="D710" s="1">
        <f>'PR-RAS'!E717</f>
        <v>1765.76</v>
      </c>
      <c r="E710" s="1">
        <v>0</v>
      </c>
      <c r="F710" s="1">
        <v>0</v>
      </c>
      <c r="G710" s="2">
        <f t="shared" si="10"/>
        <v>5313.8202899999997</v>
      </c>
      <c r="H710" s="2">
        <f t="shared" si="11"/>
        <v>0.52999999999997272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30667.56</v>
      </c>
      <c r="D711" s="1">
        <f>'PR-RAS'!E718</f>
        <v>23496.5</v>
      </c>
      <c r="E711" s="1">
        <v>0</v>
      </c>
      <c r="F711" s="1">
        <v>0</v>
      </c>
      <c r="G711" s="2">
        <f t="shared" si="10"/>
        <v>55138.997599999995</v>
      </c>
      <c r="H711" s="2">
        <f t="shared" si="11"/>
        <v>0.93999999999869033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6973.87</v>
      </c>
      <c r="D713" s="1">
        <f>'PR-RAS'!E720</f>
        <v>15952.2</v>
      </c>
      <c r="E713" s="1">
        <v>0</v>
      </c>
      <c r="F713" s="1">
        <v>0</v>
      </c>
      <c r="G713" s="2">
        <f t="shared" si="10"/>
        <v>27681.328240000003</v>
      </c>
      <c r="H713" s="2">
        <f t="shared" si="11"/>
        <v>0.33000000000083674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195596.01</v>
      </c>
      <c r="D714" s="1">
        <f>'PR-RAS'!E721</f>
        <v>136102.78</v>
      </c>
      <c r="E714" s="1">
        <v>0</v>
      </c>
      <c r="F714" s="1">
        <v>0</v>
      </c>
      <c r="G714" s="2">
        <f t="shared" si="10"/>
        <v>333542.51941000001</v>
      </c>
      <c r="H714" s="2">
        <f t="shared" si="11"/>
        <v>0.23000000001047738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57027.56</v>
      </c>
      <c r="D715" s="1">
        <f>'PR-RAS'!E722</f>
        <v>51005.78</v>
      </c>
      <c r="E715" s="1">
        <v>0</v>
      </c>
      <c r="F715" s="1">
        <v>0</v>
      </c>
      <c r="G715" s="2">
        <f t="shared" si="10"/>
        <v>113553.93167999999</v>
      </c>
      <c r="H715" s="2">
        <f t="shared" si="11"/>
        <v>0.66000000000349246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120400.33</v>
      </c>
      <c r="D716" s="1">
        <f>'PR-RAS'!E723</f>
        <v>100121.5</v>
      </c>
      <c r="E716" s="1">
        <v>0</v>
      </c>
      <c r="F716" s="1">
        <v>0</v>
      </c>
      <c r="G716" s="2">
        <f t="shared" si="10"/>
        <v>229259.98095</v>
      </c>
      <c r="H716" s="2">
        <f t="shared" si="11"/>
        <v>0.83000000000174623</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1167.83</v>
      </c>
      <c r="D719" s="1">
        <f>'PR-RAS'!E726</f>
        <v>4012.28</v>
      </c>
      <c r="E719" s="1">
        <v>0</v>
      </c>
      <c r="F719" s="1">
        <v>0</v>
      </c>
      <c r="G719" s="2">
        <f t="shared" si="10"/>
        <v>6600.136019999999</v>
      </c>
      <c r="H719" s="2">
        <f t="shared" si="11"/>
        <v>0.45000000000027285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11530.26</v>
      </c>
      <c r="D812" s="1">
        <f>'PR-RAS'!E819</f>
        <v>7647.84</v>
      </c>
      <c r="E812" s="1">
        <v>0</v>
      </c>
      <c r="F812" s="1">
        <v>0</v>
      </c>
      <c r="G812" s="2">
        <f t="shared" si="18"/>
        <v>21755.837340000002</v>
      </c>
      <c r="H812" s="2">
        <f t="shared" si="19"/>
        <v>0.42000000000007276</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6513409.5899999999</v>
      </c>
      <c r="D984" s="6">
        <f>BILANCA!E6</f>
        <v>6218943.9199999999</v>
      </c>
      <c r="E984" s="6">
        <v>0</v>
      </c>
      <c r="F984" s="6">
        <v>0</v>
      </c>
      <c r="G984" s="7">
        <f t="shared" ref="G984:G1241" si="22">B984/1000*C984+B984/500*D984</f>
        <v>18951.297429999999</v>
      </c>
      <c r="H984" s="7">
        <f t="shared" si="19"/>
        <v>0.49000000022351742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3342883.8099999991</v>
      </c>
      <c r="D985" s="1">
        <f>BILANCA!E7</f>
        <v>3247988.04</v>
      </c>
      <c r="E985" s="1">
        <v>0</v>
      </c>
      <c r="F985" s="1">
        <v>0</v>
      </c>
      <c r="G985" s="2">
        <f t="shared" si="22"/>
        <v>19677.719779999999</v>
      </c>
      <c r="H985" s="2">
        <f t="shared" si="19"/>
        <v>0.23000000091269612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107488.88</v>
      </c>
      <c r="D986" s="1">
        <f>BILANCA!E8</f>
        <v>107488.88</v>
      </c>
      <c r="E986" s="1">
        <v>0</v>
      </c>
      <c r="F986" s="1">
        <v>0</v>
      </c>
      <c r="G986" s="2">
        <f t="shared" si="22"/>
        <v>967.39992000000007</v>
      </c>
      <c r="H986" s="2">
        <f t="shared" si="19"/>
        <v>0.23999999999068677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107488.88</v>
      </c>
      <c r="D988" s="1">
        <f>BILANCA!E10</f>
        <v>107488.88</v>
      </c>
      <c r="E988" s="1">
        <v>0</v>
      </c>
      <c r="F988" s="1">
        <v>0</v>
      </c>
      <c r="G988" s="2">
        <f t="shared" si="22"/>
        <v>1612.3332000000003</v>
      </c>
      <c r="H988" s="2">
        <f t="shared" si="19"/>
        <v>0.23999999999068677</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3186932.5199999996</v>
      </c>
      <c r="D990" s="1">
        <f>BILANCA!E12</f>
        <v>3087675.68</v>
      </c>
      <c r="E990" s="1">
        <v>0</v>
      </c>
      <c r="F990" s="1">
        <v>0</v>
      </c>
      <c r="G990" s="2">
        <f t="shared" si="22"/>
        <v>65535.987160000004</v>
      </c>
      <c r="H990" s="2">
        <f t="shared" si="19"/>
        <v>0.80000000027939677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2884835.25</v>
      </c>
      <c r="D991" s="1">
        <f>BILANCA!E13</f>
        <v>2825308.29</v>
      </c>
      <c r="E991" s="1">
        <v>0</v>
      </c>
      <c r="F991" s="1">
        <v>0</v>
      </c>
      <c r="G991" s="2">
        <f t="shared" si="22"/>
        <v>68283.61464</v>
      </c>
      <c r="H991" s="2">
        <f t="shared" si="19"/>
        <v>0.5400000000372529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4762154.08</v>
      </c>
      <c r="D993" s="1">
        <f>BILANCA!E15</f>
        <v>4762154.08</v>
      </c>
      <c r="E993" s="1">
        <v>0</v>
      </c>
      <c r="F993" s="1">
        <v>0</v>
      </c>
      <c r="G993" s="2">
        <f t="shared" si="22"/>
        <v>142864.62239999999</v>
      </c>
      <c r="H993" s="2">
        <f t="shared" si="19"/>
        <v>0.16000000014901161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1877318.83</v>
      </c>
      <c r="D996" s="1">
        <f>BILANCA!E18</f>
        <v>1936845.79</v>
      </c>
      <c r="E996" s="1">
        <v>0</v>
      </c>
      <c r="F996" s="1">
        <v>0</v>
      </c>
      <c r="G996" s="2">
        <f t="shared" si="22"/>
        <v>74763.13532999999</v>
      </c>
      <c r="H996" s="2">
        <f t="shared" si="19"/>
        <v>0.37999999988824129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240287.64999999967</v>
      </c>
      <c r="D997" s="1">
        <f>BILANCA!E19</f>
        <v>196432.27000000002</v>
      </c>
      <c r="E997" s="1">
        <v>0</v>
      </c>
      <c r="F997" s="1">
        <v>0</v>
      </c>
      <c r="G997" s="2">
        <f t="shared" si="22"/>
        <v>8864.1306599999953</v>
      </c>
      <c r="H997" s="2">
        <f t="shared" si="19"/>
        <v>0.62000000034458935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1353381.47</v>
      </c>
      <c r="D998" s="1">
        <f>BILANCA!E20</f>
        <v>1355398.34</v>
      </c>
      <c r="E998" s="1">
        <v>0</v>
      </c>
      <c r="F998" s="1">
        <v>0</v>
      </c>
      <c r="G998" s="2">
        <f t="shared" si="22"/>
        <v>60962.672250000003</v>
      </c>
      <c r="H998" s="2">
        <f t="shared" si="19"/>
        <v>0.81000000005587935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62072.5</v>
      </c>
      <c r="D999" s="1">
        <f>BILANCA!E21</f>
        <v>35153.86</v>
      </c>
      <c r="E999" s="1">
        <v>0</v>
      </c>
      <c r="F999" s="1">
        <v>0</v>
      </c>
      <c r="G999" s="2">
        <f t="shared" si="22"/>
        <v>2118.0835200000001</v>
      </c>
      <c r="H999" s="2">
        <f t="shared" si="19"/>
        <v>0.63999999999941792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161133.94</v>
      </c>
      <c r="D1000" s="1">
        <f>BILANCA!E22</f>
        <v>154963.85</v>
      </c>
      <c r="E1000" s="1">
        <v>0</v>
      </c>
      <c r="F1000" s="1">
        <v>0</v>
      </c>
      <c r="G1000" s="2">
        <f t="shared" si="22"/>
        <v>8008.0478800000001</v>
      </c>
      <c r="H1000" s="2">
        <f t="shared" si="19"/>
        <v>0.20999999999185093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5122.3999999999996</v>
      </c>
      <c r="D1002" s="1">
        <f>BILANCA!E24</f>
        <v>5122.3999999999996</v>
      </c>
      <c r="E1002" s="1">
        <v>0</v>
      </c>
      <c r="F1002" s="1">
        <v>0</v>
      </c>
      <c r="G1002" s="2">
        <f t="shared" si="22"/>
        <v>291.97679999999997</v>
      </c>
      <c r="H1002" s="2">
        <f t="shared" si="19"/>
        <v>0.7999999999992724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40382.660000000003</v>
      </c>
      <c r="D1003" s="1">
        <f>BILANCA!E25</f>
        <v>39433.78</v>
      </c>
      <c r="E1003" s="1">
        <v>0</v>
      </c>
      <c r="F1003" s="1">
        <v>0</v>
      </c>
      <c r="G1003" s="2">
        <f t="shared" si="22"/>
        <v>2385.0044000000003</v>
      </c>
      <c r="H1003" s="2">
        <f t="shared" si="19"/>
        <v>0.55999999999767169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32433.51</v>
      </c>
      <c r="D1004" s="1">
        <f>BILANCA!E26</f>
        <v>33720.400000000001</v>
      </c>
      <c r="E1004" s="1">
        <v>0</v>
      </c>
      <c r="F1004" s="1">
        <v>0</v>
      </c>
      <c r="G1004" s="2">
        <f t="shared" si="22"/>
        <v>2097.36051</v>
      </c>
      <c r="H1004" s="2">
        <f t="shared" si="19"/>
        <v>0.8900000000030559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1414238.83</v>
      </c>
      <c r="D1006" s="1">
        <f>BILANCA!E28</f>
        <v>1427360.36</v>
      </c>
      <c r="E1006" s="1">
        <v>0</v>
      </c>
      <c r="F1006" s="1">
        <v>0</v>
      </c>
      <c r="G1006" s="2">
        <f t="shared" si="22"/>
        <v>98186.069650000005</v>
      </c>
      <c r="H1006" s="2">
        <f t="shared" si="19"/>
        <v>0.53000000002793968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23758.87</v>
      </c>
      <c r="D1008" s="1">
        <f>BILANCA!E30</f>
        <v>23758.87</v>
      </c>
      <c r="E1008" s="1">
        <v>0</v>
      </c>
      <c r="F1008" s="1">
        <v>0</v>
      </c>
      <c r="G1008" s="2">
        <f t="shared" si="22"/>
        <v>1781.91525</v>
      </c>
      <c r="H1008" s="2">
        <f t="shared" si="19"/>
        <v>0.26000000000203727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23758.87</v>
      </c>
      <c r="D1012" s="1">
        <f>BILANCA!E34</f>
        <v>23758.87</v>
      </c>
      <c r="E1012" s="1">
        <v>0</v>
      </c>
      <c r="F1012" s="1">
        <v>0</v>
      </c>
      <c r="G1012" s="2">
        <f t="shared" si="22"/>
        <v>2067.02169</v>
      </c>
      <c r="H1012" s="2">
        <f t="shared" si="19"/>
        <v>0.26000000000203727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61809.619999999995</v>
      </c>
      <c r="D1013" s="1">
        <f>BILANCA!E35</f>
        <v>65935.12</v>
      </c>
      <c r="E1013" s="1">
        <v>0</v>
      </c>
      <c r="F1013" s="1">
        <v>0</v>
      </c>
      <c r="G1013" s="2">
        <f t="shared" si="22"/>
        <v>5810.3957999999993</v>
      </c>
      <c r="H1013" s="2">
        <f t="shared" si="19"/>
        <v>0.5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424532.32</v>
      </c>
      <c r="D1014" s="1">
        <f>BILANCA!E36</f>
        <v>446459.47</v>
      </c>
      <c r="E1014" s="1">
        <v>0</v>
      </c>
      <c r="F1014" s="1">
        <v>0</v>
      </c>
      <c r="G1014" s="2">
        <f t="shared" si="22"/>
        <v>40840.98906</v>
      </c>
      <c r="H1014" s="2">
        <f t="shared" si="19"/>
        <v>0.78999999997904524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362722.7</v>
      </c>
      <c r="D1018" s="1">
        <f>BILANCA!E40</f>
        <v>380524.35</v>
      </c>
      <c r="E1018" s="1">
        <v>0</v>
      </c>
      <c r="F1018" s="1">
        <v>0</v>
      </c>
      <c r="G1018" s="2">
        <f t="shared" si="22"/>
        <v>39331.999000000003</v>
      </c>
      <c r="H1018" s="2">
        <f t="shared" si="19"/>
        <v>0.6499999999650754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42448.86</v>
      </c>
      <c r="D1025" s="1">
        <f>BILANCA!E47</f>
        <v>42448.89</v>
      </c>
      <c r="E1025" s="1">
        <v>0</v>
      </c>
      <c r="F1025" s="1">
        <v>0</v>
      </c>
      <c r="G1025" s="2">
        <f t="shared" si="22"/>
        <v>5348.5588800000005</v>
      </c>
      <c r="H1025" s="2">
        <f t="shared" si="19"/>
        <v>0.25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42448.86</v>
      </c>
      <c r="D1028" s="1">
        <f>BILANCA!E50</f>
        <v>42448.89</v>
      </c>
      <c r="E1028" s="1">
        <v>0</v>
      </c>
      <c r="F1028" s="1">
        <v>0</v>
      </c>
      <c r="G1028" s="2">
        <f t="shared" si="22"/>
        <v>5730.5987999999998</v>
      </c>
      <c r="H1028" s="2">
        <f t="shared" si="19"/>
        <v>0.25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8026.03</v>
      </c>
      <c r="D1029" s="1">
        <f>BILANCA!E51</f>
        <v>8026.02</v>
      </c>
      <c r="E1029" s="1">
        <v>0</v>
      </c>
      <c r="F1029" s="1">
        <v>0</v>
      </c>
      <c r="G1029" s="2">
        <f t="shared" si="22"/>
        <v>1107.59122</v>
      </c>
      <c r="H1029" s="2">
        <f t="shared" si="19"/>
        <v>5.0000000000181899E-2</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25573.01</v>
      </c>
      <c r="D1032" s="1">
        <f>BILANCA!E54</f>
        <v>31119.83</v>
      </c>
      <c r="E1032" s="1">
        <v>0</v>
      </c>
      <c r="F1032" s="1">
        <v>0</v>
      </c>
      <c r="G1032" s="2">
        <f t="shared" si="22"/>
        <v>4302.8208300000006</v>
      </c>
      <c r="H1032" s="2">
        <f t="shared" si="19"/>
        <v>0.17999999999665306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25573.01</v>
      </c>
      <c r="D1033" s="1">
        <f>BILANCA!E55</f>
        <v>31119.83</v>
      </c>
      <c r="E1033" s="1">
        <v>0</v>
      </c>
      <c r="F1033" s="1">
        <v>0</v>
      </c>
      <c r="G1033" s="2">
        <f t="shared" si="22"/>
        <v>4390.6334999999999</v>
      </c>
      <c r="H1033" s="2">
        <f t="shared" si="19"/>
        <v>0.17999999999665306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40436.379999999997</v>
      </c>
      <c r="D1041" s="1">
        <f>BILANCA!E63</f>
        <v>44797.46</v>
      </c>
      <c r="E1041" s="1">
        <v>0</v>
      </c>
      <c r="F1041" s="1">
        <v>0</v>
      </c>
      <c r="G1041" s="2">
        <f t="shared" si="22"/>
        <v>7541.8153999999995</v>
      </c>
      <c r="H1041" s="2">
        <f t="shared" si="19"/>
        <v>0.83999999999650754</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40436.379999999997</v>
      </c>
      <c r="D1045" s="1">
        <f>BILANCA!E67</f>
        <v>44797.46</v>
      </c>
      <c r="E1045" s="1">
        <v>0</v>
      </c>
      <c r="F1045" s="1">
        <v>0</v>
      </c>
      <c r="G1045" s="2">
        <f t="shared" si="22"/>
        <v>8061.9405999999999</v>
      </c>
      <c r="H1045" s="2">
        <f t="shared" si="19"/>
        <v>0.83999999999650754</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3170525.7800000003</v>
      </c>
      <c r="D1046" s="1">
        <f>BILANCA!E68</f>
        <v>2970955.8800000004</v>
      </c>
      <c r="E1046" s="1">
        <v>0</v>
      </c>
      <c r="F1046" s="1">
        <v>0</v>
      </c>
      <c r="G1046" s="2">
        <f t="shared" si="22"/>
        <v>574083.5650200001</v>
      </c>
      <c r="H1046" s="2">
        <f t="shared" si="19"/>
        <v>0.3399999993853271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443528.59</v>
      </c>
      <c r="D1047" s="1">
        <f>BILANCA!E69</f>
        <v>1083341.26</v>
      </c>
      <c r="E1047" s="1">
        <v>0</v>
      </c>
      <c r="F1047" s="1">
        <v>0</v>
      </c>
      <c r="G1047" s="2">
        <f t="shared" si="22"/>
        <v>167053.51103999998</v>
      </c>
      <c r="H1047" s="2">
        <f t="shared" si="19"/>
        <v>0.66999999998370185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443528.59</v>
      </c>
      <c r="D1048" s="1">
        <f>BILANCA!E70</f>
        <v>1083341.26</v>
      </c>
      <c r="E1048" s="1">
        <v>0</v>
      </c>
      <c r="F1048" s="1">
        <v>0</v>
      </c>
      <c r="G1048" s="2">
        <f t="shared" si="22"/>
        <v>169663.72214999999</v>
      </c>
      <c r="H1048" s="2">
        <f t="shared" si="19"/>
        <v>0.66999999998370185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443528.59</v>
      </c>
      <c r="D1050" s="1">
        <f>BILANCA!E72</f>
        <v>1083341.26</v>
      </c>
      <c r="E1050" s="1">
        <v>0</v>
      </c>
      <c r="F1050" s="1">
        <v>0</v>
      </c>
      <c r="G1050" s="2">
        <f t="shared" si="22"/>
        <v>174884.14436999999</v>
      </c>
      <c r="H1050" s="2">
        <f t="shared" si="19"/>
        <v>0.66999999998370185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2378367.14</v>
      </c>
      <c r="D1056" s="1">
        <f>BILANCA!E78</f>
        <v>1511828.48</v>
      </c>
      <c r="E1056" s="1">
        <v>0</v>
      </c>
      <c r="F1056" s="1">
        <v>0</v>
      </c>
      <c r="G1056" s="2">
        <f t="shared" si="22"/>
        <v>394347.75929999998</v>
      </c>
      <c r="H1056" s="2">
        <f t="shared" si="19"/>
        <v>0.62000000011175871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2354456.17</v>
      </c>
      <c r="D1057" s="1">
        <f>BILANCA!E79</f>
        <v>1500000</v>
      </c>
      <c r="E1057" s="1">
        <v>0</v>
      </c>
      <c r="F1057" s="1">
        <v>0</v>
      </c>
      <c r="G1057" s="2">
        <f t="shared" si="22"/>
        <v>396229.75657999999</v>
      </c>
      <c r="H1057" s="2">
        <f t="shared" si="19"/>
        <v>0.16999999992549419</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2354456.17</v>
      </c>
      <c r="D1058" s="1">
        <f>BILANCA!E80</f>
        <v>1500000</v>
      </c>
      <c r="E1058" s="1">
        <v>0</v>
      </c>
      <c r="F1058" s="1">
        <v>0</v>
      </c>
      <c r="G1058" s="2">
        <f t="shared" si="22"/>
        <v>401584.21274999995</v>
      </c>
      <c r="H1058" s="2">
        <f t="shared" si="19"/>
        <v>0.16999999992549419</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7050</v>
      </c>
      <c r="D1060" s="1">
        <f>BILANCA!E82</f>
        <v>0</v>
      </c>
      <c r="E1060" s="1">
        <v>0</v>
      </c>
      <c r="F1060" s="1">
        <v>0</v>
      </c>
      <c r="G1060" s="2">
        <f t="shared" si="22"/>
        <v>542.85</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729.18</v>
      </c>
      <c r="D1061" s="1">
        <f>BILANCA!E83</f>
        <v>0</v>
      </c>
      <c r="E1061" s="1">
        <v>0</v>
      </c>
      <c r="F1061" s="1">
        <v>0</v>
      </c>
      <c r="G1061" s="2">
        <f t="shared" si="22"/>
        <v>56.876039999999996</v>
      </c>
      <c r="H1061" s="2">
        <f t="shared" si="19"/>
        <v>0.17999999999994998</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2139.0700000000002</v>
      </c>
      <c r="D1062" s="1">
        <f>BILANCA!E84</f>
        <v>0</v>
      </c>
      <c r="E1062" s="1">
        <v>0</v>
      </c>
      <c r="F1062" s="1">
        <v>0</v>
      </c>
      <c r="G1062" s="2">
        <f t="shared" si="22"/>
        <v>168.98653000000002</v>
      </c>
      <c r="H1062" s="2">
        <f t="shared" si="19"/>
        <v>7.0000000000163709E-2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13992.72</v>
      </c>
      <c r="D1064" s="1">
        <f>BILANCA!E86</f>
        <v>11828.48</v>
      </c>
      <c r="E1064" s="1">
        <v>0</v>
      </c>
      <c r="F1064" s="1">
        <v>0</v>
      </c>
      <c r="G1064" s="2">
        <f t="shared" si="22"/>
        <v>3049.62408</v>
      </c>
      <c r="H1064" s="2">
        <f t="shared" si="19"/>
        <v>0.76000000000021828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61213.47</v>
      </c>
      <c r="D1124" s="1">
        <f>BILANCA!E146</f>
        <v>35230.739999999991</v>
      </c>
      <c r="E1124" s="1">
        <v>0</v>
      </c>
      <c r="F1124" s="1">
        <v>0</v>
      </c>
      <c r="G1124" s="2">
        <f t="shared" si="22"/>
        <v>18566.167949999995</v>
      </c>
      <c r="H1124" s="2">
        <f t="shared" si="23"/>
        <v>0.73000000001047738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38631.160000000003</v>
      </c>
      <c r="D1136" s="1">
        <f>BILANCA!E158</f>
        <v>31947.68</v>
      </c>
      <c r="E1136" s="1">
        <v>0</v>
      </c>
      <c r="F1136" s="1">
        <v>0</v>
      </c>
      <c r="G1136" s="2">
        <f t="shared" si="22"/>
        <v>15686.557560000001</v>
      </c>
      <c r="H1136" s="2">
        <f t="shared" si="23"/>
        <v>0.48000000000320142</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7718</v>
      </c>
      <c r="D1137" s="1">
        <f>BILANCA!E159</f>
        <v>6549.38</v>
      </c>
      <c r="E1137" s="1">
        <v>0</v>
      </c>
      <c r="F1137" s="1">
        <v>0</v>
      </c>
      <c r="G1137" s="2">
        <f t="shared" si="22"/>
        <v>3205.7810399999998</v>
      </c>
      <c r="H1137" s="2">
        <f t="shared" si="23"/>
        <v>0.38000000000010914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48622.2</v>
      </c>
      <c r="D1138" s="1">
        <f>BILANCA!E160</f>
        <v>29043.67</v>
      </c>
      <c r="E1138" s="1">
        <v>0</v>
      </c>
      <c r="F1138" s="1">
        <v>0</v>
      </c>
      <c r="G1138" s="2">
        <f t="shared" si="22"/>
        <v>16539.9787</v>
      </c>
      <c r="H1138" s="2">
        <f t="shared" si="23"/>
        <v>0.52999999999883585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33757.89</v>
      </c>
      <c r="D1141" s="1">
        <f>BILANCA!E163</f>
        <v>32309.99</v>
      </c>
      <c r="E1141" s="1">
        <v>0</v>
      </c>
      <c r="F1141" s="1">
        <v>0</v>
      </c>
      <c r="G1141" s="2">
        <f t="shared" si="22"/>
        <v>15543.703460000001</v>
      </c>
      <c r="H1141" s="2">
        <f t="shared" si="23"/>
        <v>0.11999999999898137</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3098.98</v>
      </c>
      <c r="D1142" s="1">
        <f>BILANCA!E164</f>
        <v>2909.23</v>
      </c>
      <c r="E1142" s="1">
        <v>0</v>
      </c>
      <c r="F1142" s="1">
        <v>0</v>
      </c>
      <c r="G1142" s="2">
        <f t="shared" si="22"/>
        <v>1417.8729599999999</v>
      </c>
      <c r="H1142" s="2">
        <f t="shared" si="23"/>
        <v>0.25</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3098.98</v>
      </c>
      <c r="D1144" s="1">
        <f>BILANCA!E166</f>
        <v>2909.23</v>
      </c>
      <c r="E1144" s="1">
        <v>0</v>
      </c>
      <c r="F1144" s="1">
        <v>0</v>
      </c>
      <c r="G1144" s="2">
        <f t="shared" si="22"/>
        <v>1435.70784</v>
      </c>
      <c r="H1144" s="2">
        <f t="shared" si="23"/>
        <v>0.25</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284317.59999999998</v>
      </c>
      <c r="D1148" s="1">
        <f>BILANCA!E170</f>
        <v>337646.17</v>
      </c>
      <c r="E1148" s="1">
        <v>0</v>
      </c>
      <c r="F1148" s="1">
        <v>0</v>
      </c>
      <c r="G1148" s="2">
        <f t="shared" si="22"/>
        <v>158335.64009999999</v>
      </c>
      <c r="H1148" s="2">
        <f t="shared" si="23"/>
        <v>0.57000000000698492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284317.59999999998</v>
      </c>
      <c r="D1151" s="1">
        <f>BILANCA!E173</f>
        <v>337646.17</v>
      </c>
      <c r="E1151" s="1">
        <v>0</v>
      </c>
      <c r="F1151" s="1">
        <v>0</v>
      </c>
      <c r="G1151" s="2">
        <f t="shared" si="22"/>
        <v>161214.46992</v>
      </c>
      <c r="H1151" s="2">
        <f t="shared" si="23"/>
        <v>0.57000000000698492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6513409.5899999999</v>
      </c>
      <c r="D1152" s="1">
        <f>BILANCA!E175</f>
        <v>6218943.9199999999</v>
      </c>
      <c r="E1152" s="1">
        <v>0</v>
      </c>
      <c r="F1152" s="1">
        <v>0</v>
      </c>
      <c r="G1152" s="2">
        <f t="shared" si="22"/>
        <v>3202769.2656700001</v>
      </c>
      <c r="H1152" s="2">
        <f t="shared" si="23"/>
        <v>0.49000000022351742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489466.11</v>
      </c>
      <c r="D1153" s="1">
        <f>BILANCA!E176</f>
        <v>610706.05000000005</v>
      </c>
      <c r="E1153" s="1">
        <v>0</v>
      </c>
      <c r="F1153" s="1">
        <v>0</v>
      </c>
      <c r="G1153" s="2">
        <f t="shared" si="22"/>
        <v>290849.29570000002</v>
      </c>
      <c r="H1153" s="2">
        <f t="shared" si="23"/>
        <v>0.16000000003259629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332228.42</v>
      </c>
      <c r="D1154" s="1">
        <f>BILANCA!E177</f>
        <v>385884.29000000004</v>
      </c>
      <c r="E1154" s="1">
        <v>0</v>
      </c>
      <c r="F1154" s="1">
        <v>0</v>
      </c>
      <c r="G1154" s="2">
        <f t="shared" si="22"/>
        <v>188783.48700000002</v>
      </c>
      <c r="H1154" s="2">
        <f t="shared" si="23"/>
        <v>0.71000000002095476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282472.02</v>
      </c>
      <c r="D1155" s="1">
        <f>BILANCA!E178</f>
        <v>342743.65</v>
      </c>
      <c r="E1155" s="1">
        <v>0</v>
      </c>
      <c r="F1155" s="1">
        <v>0</v>
      </c>
      <c r="G1155" s="2">
        <f t="shared" si="22"/>
        <v>166489.00304000001</v>
      </c>
      <c r="H1155" s="2">
        <f t="shared" si="23"/>
        <v>0.36999999999534339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26836.41</v>
      </c>
      <c r="D1156" s="1">
        <f>BILANCA!E179</f>
        <v>29450.89</v>
      </c>
      <c r="E1156" s="1">
        <v>0</v>
      </c>
      <c r="F1156" s="1">
        <v>0</v>
      </c>
      <c r="G1156" s="2">
        <f t="shared" si="22"/>
        <v>14832.706869999998</v>
      </c>
      <c r="H1156" s="2">
        <f t="shared" si="23"/>
        <v>0.52000000000043656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243.08</v>
      </c>
      <c r="D1157" s="1">
        <f>BILANCA!E180</f>
        <v>205.33</v>
      </c>
      <c r="E1157" s="1">
        <v>0</v>
      </c>
      <c r="F1157" s="1">
        <v>0</v>
      </c>
      <c r="G1157" s="2">
        <f t="shared" si="22"/>
        <v>113.75076000000001</v>
      </c>
      <c r="H1157" s="2">
        <f t="shared" si="23"/>
        <v>0.41000000000002501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243.08</v>
      </c>
      <c r="D1160" s="1">
        <f>BILANCA!E183</f>
        <v>205.33</v>
      </c>
      <c r="E1160" s="1">
        <v>0</v>
      </c>
      <c r="F1160" s="1">
        <v>0</v>
      </c>
      <c r="G1160" s="2">
        <f t="shared" si="22"/>
        <v>115.71198</v>
      </c>
      <c r="H1160" s="2">
        <f t="shared" si="23"/>
        <v>0.41000000000002501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22676.91</v>
      </c>
      <c r="D1165" s="1">
        <f>BILANCA!E188</f>
        <v>13484.42</v>
      </c>
      <c r="E1165" s="1">
        <v>0</v>
      </c>
      <c r="F1165" s="1">
        <v>0</v>
      </c>
      <c r="G1165" s="2">
        <f t="shared" si="22"/>
        <v>9035.5264999999999</v>
      </c>
      <c r="H1165" s="2">
        <f t="shared" si="23"/>
        <v>0.51000000000021828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20163.849999999999</v>
      </c>
      <c r="E1166" s="1">
        <v>0</v>
      </c>
      <c r="F1166" s="1">
        <v>0</v>
      </c>
      <c r="G1166" s="2">
        <f t="shared" si="22"/>
        <v>7379.9690999999993</v>
      </c>
      <c r="H1166" s="2">
        <f t="shared" si="23"/>
        <v>0.15000000000145519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157237.69</v>
      </c>
      <c r="D1211" s="1">
        <f>BILANCA!E234</f>
        <v>204657.91</v>
      </c>
      <c r="E1211" s="1">
        <v>0</v>
      </c>
      <c r="F1211" s="1">
        <v>0</v>
      </c>
      <c r="G1211" s="2">
        <f t="shared" si="22"/>
        <v>129174.20027999999</v>
      </c>
      <c r="H1211" s="2">
        <f t="shared" si="23"/>
        <v>0.39999999999417923</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157237.69</v>
      </c>
      <c r="D1213" s="1">
        <f>BILANCA!E236</f>
        <v>204657.91</v>
      </c>
      <c r="E1213" s="1">
        <v>0</v>
      </c>
      <c r="F1213" s="1">
        <v>0</v>
      </c>
      <c r="G1213" s="2">
        <f t="shared" si="22"/>
        <v>130307.30730000001</v>
      </c>
      <c r="H1213" s="2">
        <f t="shared" si="23"/>
        <v>0.39999999999417923</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6023943.4799999995</v>
      </c>
      <c r="D1214" s="1">
        <f>BILANCA!E237</f>
        <v>5608237.8700000001</v>
      </c>
      <c r="E1214" s="1">
        <v>0</v>
      </c>
      <c r="F1214" s="1">
        <v>0</v>
      </c>
      <c r="G1214" s="2">
        <f t="shared" si="22"/>
        <v>3982536.8398200003</v>
      </c>
      <c r="H1214" s="2">
        <f t="shared" si="23"/>
        <v>0.60999999940395355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5700438.96</v>
      </c>
      <c r="D1215" s="1">
        <f>BILANCA!E238</f>
        <v>4747988.04</v>
      </c>
      <c r="E1215" s="1">
        <v>0</v>
      </c>
      <c r="F1215" s="1">
        <v>0</v>
      </c>
      <c r="G1215" s="2">
        <f t="shared" si="22"/>
        <v>3525568.2892800001</v>
      </c>
      <c r="H1215" s="2">
        <f t="shared" si="23"/>
        <v>8.0000000074505806E-2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5700438.96</v>
      </c>
      <c r="D1216" s="1">
        <f>BILANCA!E239</f>
        <v>4747988.04</v>
      </c>
      <c r="E1216" s="1">
        <v>0</v>
      </c>
      <c r="F1216" s="1">
        <v>0</v>
      </c>
      <c r="G1216" s="2">
        <f t="shared" si="22"/>
        <v>3540764.7043200005</v>
      </c>
      <c r="H1216" s="2">
        <f t="shared" si="23"/>
        <v>8.0000000074505806E-2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392479.12</v>
      </c>
      <c r="D1217" s="1">
        <f>BILANCA!E240</f>
        <v>392479.12</v>
      </c>
      <c r="E1217" s="1">
        <v>0</v>
      </c>
      <c r="F1217" s="1">
        <v>0</v>
      </c>
      <c r="G1217" s="2">
        <f t="shared" si="22"/>
        <v>275520.34224000003</v>
      </c>
      <c r="H1217" s="2">
        <f t="shared" si="23"/>
        <v>0.23999999999068677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5307959.84</v>
      </c>
      <c r="D1218" s="1">
        <f>BILANCA!E241</f>
        <v>4355508.92</v>
      </c>
      <c r="E1218" s="1">
        <v>0</v>
      </c>
      <c r="F1218" s="1">
        <v>0</v>
      </c>
      <c r="G1218" s="2">
        <f t="shared" si="22"/>
        <v>3294459.7547999998</v>
      </c>
      <c r="H1218" s="2">
        <f t="shared" si="23"/>
        <v>0.24000000022351742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262402.75999999978</v>
      </c>
      <c r="D1222" s="1">
        <f>BILANCA!E245</f>
        <v>822234.73000000021</v>
      </c>
      <c r="E1222" s="1">
        <v>0</v>
      </c>
      <c r="F1222" s="1">
        <v>0</v>
      </c>
      <c r="G1222" s="2">
        <f t="shared" si="22"/>
        <v>455742.46058000001</v>
      </c>
      <c r="H1222" s="2">
        <f t="shared" si="23"/>
        <v>0.51000000000931323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2677145.09</v>
      </c>
      <c r="D1223" s="1">
        <f>BILANCA!E246</f>
        <v>2328937.9700000002</v>
      </c>
      <c r="E1223" s="1">
        <v>0</v>
      </c>
      <c r="F1223" s="1">
        <v>0</v>
      </c>
      <c r="G1223" s="2">
        <f t="shared" si="22"/>
        <v>1760405.0471999999</v>
      </c>
      <c r="H1223" s="2">
        <f t="shared" si="23"/>
        <v>0.11999999964609742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2677145.09</v>
      </c>
      <c r="D1224" s="1">
        <f>BILANCA!E247</f>
        <v>2328937.9700000002</v>
      </c>
      <c r="E1224" s="1">
        <v>0</v>
      </c>
      <c r="F1224" s="1">
        <v>0</v>
      </c>
      <c r="G1224" s="2">
        <f t="shared" si="22"/>
        <v>1767740.0682300001</v>
      </c>
      <c r="H1224" s="2">
        <f t="shared" si="23"/>
        <v>0.11999999964609742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2414742.33</v>
      </c>
      <c r="D1227" s="1">
        <f>BILANCA!E250</f>
        <v>1506703.24</v>
      </c>
      <c r="E1227" s="1">
        <v>0</v>
      </c>
      <c r="F1227" s="1">
        <v>0</v>
      </c>
      <c r="G1227" s="2">
        <f t="shared" si="22"/>
        <v>1324468.3096400001</v>
      </c>
      <c r="H1227" s="2">
        <f t="shared" si="23"/>
        <v>0.57000000006519258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60286.16</v>
      </c>
      <c r="D1229" s="1">
        <f>BILANCA!E252</f>
        <v>6703.24</v>
      </c>
      <c r="E1229" s="1">
        <v>0</v>
      </c>
      <c r="F1229" s="1">
        <v>0</v>
      </c>
      <c r="G1229" s="2">
        <f t="shared" si="22"/>
        <v>18128.389439999999</v>
      </c>
      <c r="H1229" s="2">
        <f t="shared" si="23"/>
        <v>0.40000000000327418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2354456.17</v>
      </c>
      <c r="D1230" s="1">
        <f>BILANCA!E253</f>
        <v>1500000</v>
      </c>
      <c r="E1230" s="1">
        <v>0</v>
      </c>
      <c r="F1230" s="1">
        <v>0</v>
      </c>
      <c r="G1230" s="2">
        <f t="shared" si="22"/>
        <v>1322550.67399</v>
      </c>
      <c r="H1230" s="2">
        <f t="shared" si="23"/>
        <v>0.16999999992549419</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61101.760000000002</v>
      </c>
      <c r="D1232" s="1">
        <f>BILANCA!E255</f>
        <v>35105.870000000003</v>
      </c>
      <c r="E1232" s="1">
        <v>0</v>
      </c>
      <c r="F1232" s="1">
        <v>0</v>
      </c>
      <c r="G1232" s="2">
        <f t="shared" si="22"/>
        <v>32697.061500000003</v>
      </c>
      <c r="H1232" s="2">
        <f t="shared" si="23"/>
        <v>0.36999999999534339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2909.23</v>
      </c>
      <c r="E1233" s="1">
        <v>0</v>
      </c>
      <c r="F1233" s="1">
        <v>0</v>
      </c>
      <c r="G1233" s="2">
        <f t="shared" si="22"/>
        <v>1454.615</v>
      </c>
      <c r="H1233" s="2">
        <f t="shared" si="23"/>
        <v>0.23000000000001819</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11613.52</v>
      </c>
      <c r="D1236" s="1">
        <f>BILANCA!E259</f>
        <v>11613.52</v>
      </c>
      <c r="E1236" s="1">
        <v>0</v>
      </c>
      <c r="F1236" s="1">
        <v>0</v>
      </c>
      <c r="G1236" s="2">
        <f t="shared" si="22"/>
        <v>8814.6616800000011</v>
      </c>
      <c r="H1236" s="2">
        <f t="shared" si="23"/>
        <v>0.95999999999912689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11613.52</v>
      </c>
      <c r="D1237" s="1">
        <f>BILANCA!E260</f>
        <v>11613.52</v>
      </c>
      <c r="E1237" s="1">
        <v>0</v>
      </c>
      <c r="F1237" s="1">
        <v>0</v>
      </c>
      <c r="G1237" s="2">
        <f t="shared" si="22"/>
        <v>8849.5022399999998</v>
      </c>
      <c r="H1237" s="2">
        <f t="shared" si="23"/>
        <v>0.95999999999912689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56120.45</v>
      </c>
      <c r="D1240" s="1">
        <f>BILANCA!E264</f>
        <v>33717.26</v>
      </c>
      <c r="E1240" s="1">
        <v>0</v>
      </c>
      <c r="F1240" s="1">
        <v>0</v>
      </c>
      <c r="G1240" s="2">
        <f t="shared" si="22"/>
        <v>31753.62729</v>
      </c>
      <c r="H1240" s="2">
        <f t="shared" si="23"/>
        <v>0.70999999999912689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38850.910000000003</v>
      </c>
      <c r="D1241" s="1">
        <f>BILANCA!E265</f>
        <v>33823.47</v>
      </c>
      <c r="E1241" s="1">
        <v>0</v>
      </c>
      <c r="F1241" s="1">
        <v>0</v>
      </c>
      <c r="G1241" s="2">
        <f t="shared" si="22"/>
        <v>27476.445300000003</v>
      </c>
      <c r="H1241" s="2">
        <f t="shared" si="23"/>
        <v>0.55999999999767169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3098.98</v>
      </c>
      <c r="D1243" s="1">
        <f>BILANCA!E267</f>
        <v>2909.23</v>
      </c>
      <c r="E1243" s="1">
        <v>0</v>
      </c>
      <c r="F1243" s="1">
        <v>0</v>
      </c>
      <c r="G1243" s="2">
        <f t="shared" si="24"/>
        <v>2318.5344</v>
      </c>
      <c r="H1243" s="2">
        <f t="shared" si="23"/>
        <v>0.25</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6636.65</v>
      </c>
      <c r="D1244" s="1">
        <f>BILANCA!E268</f>
        <v>9307.11</v>
      </c>
      <c r="E1244" s="1">
        <v>0</v>
      </c>
      <c r="F1244" s="1">
        <v>0</v>
      </c>
      <c r="G1244" s="2">
        <f t="shared" si="24"/>
        <v>6590.4770700000008</v>
      </c>
      <c r="H1244" s="2">
        <f t="shared" si="23"/>
        <v>0.46000000000094587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7343.07</v>
      </c>
      <c r="D1245" s="1">
        <f>BILANCA!E269</f>
        <v>2508.37</v>
      </c>
      <c r="E1245" s="1">
        <v>0</v>
      </c>
      <c r="F1245" s="1">
        <v>0</v>
      </c>
      <c r="G1245" s="2">
        <f t="shared" si="24"/>
        <v>3238.2702200000003</v>
      </c>
      <c r="H1245" s="2">
        <f t="shared" si="23"/>
        <v>0.43999999999959982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13</v>
      </c>
      <c r="D1247" s="1">
        <f>BILANCA!E271</f>
        <v>13</v>
      </c>
      <c r="E1247" s="1">
        <v>0</v>
      </c>
      <c r="F1247" s="1">
        <v>0</v>
      </c>
      <c r="G1247" s="2">
        <f t="shared" si="24"/>
        <v>10.296000000000001</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357.11</v>
      </c>
      <c r="D1263" s="1">
        <f>BILANCA!E287</f>
        <v>862.9</v>
      </c>
      <c r="E1263" s="1">
        <v>0</v>
      </c>
      <c r="F1263" s="1">
        <v>0</v>
      </c>
      <c r="G1263" s="2">
        <f t="shared" si="24"/>
        <v>583.21480000000008</v>
      </c>
      <c r="H1263" s="2">
        <f t="shared" si="23"/>
        <v>0.21000000000003638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331871.31</v>
      </c>
      <c r="D1264" s="1">
        <f>BILANCA!E288</f>
        <v>385021.39</v>
      </c>
      <c r="E1264" s="1">
        <v>0</v>
      </c>
      <c r="F1264" s="1">
        <v>0</v>
      </c>
      <c r="G1264" s="2">
        <f t="shared" si="24"/>
        <v>309637.85929000005</v>
      </c>
      <c r="H1264" s="2">
        <f t="shared" si="23"/>
        <v>0.70000000001164153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72.02</v>
      </c>
      <c r="E1265" s="1">
        <v>0</v>
      </c>
      <c r="F1265" s="1">
        <v>0</v>
      </c>
      <c r="G1265" s="2">
        <f t="shared" si="24"/>
        <v>40.619279999999996</v>
      </c>
      <c r="H1265" s="2">
        <f t="shared" si="23"/>
        <v>1.9999999999996021E-2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20091.830000000002</v>
      </c>
      <c r="E1266" s="1">
        <v>0</v>
      </c>
      <c r="F1266" s="1">
        <v>0</v>
      </c>
      <c r="G1266" s="2">
        <f t="shared" si="24"/>
        <v>11371.975780000001</v>
      </c>
      <c r="H1266" s="2">
        <f t="shared" si="23"/>
        <v>0.16999999999825377</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14248.52</v>
      </c>
      <c r="D1275" s="1">
        <f>BILANCA!E299</f>
        <v>3096.63</v>
      </c>
      <c r="E1275" s="1">
        <v>0</v>
      </c>
      <c r="F1275" s="1">
        <v>0</v>
      </c>
      <c r="G1275" s="2">
        <f t="shared" si="24"/>
        <v>5968.9997599999997</v>
      </c>
      <c r="H1275" s="2">
        <f t="shared" si="23"/>
        <v>0.8499999999994543</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7832.18</v>
      </c>
      <c r="D1278" s="1">
        <f>BILANCA!E302</f>
        <v>10255.370000000001</v>
      </c>
      <c r="E1278" s="1">
        <v>0</v>
      </c>
      <c r="F1278" s="1">
        <v>0</v>
      </c>
      <c r="G1278" s="2">
        <f t="shared" si="24"/>
        <v>8361.1614000000009</v>
      </c>
      <c r="H1278" s="2">
        <f t="shared" si="23"/>
        <v>0.55000000000109139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5184512.43</v>
      </c>
      <c r="D1408" s="1">
        <f>'RAS-funkcijski'!E114</f>
        <v>5604589.5999999996</v>
      </c>
      <c r="E1408" s="1">
        <v>0</v>
      </c>
      <c r="F1408" s="1">
        <v>0</v>
      </c>
      <c r="G1408" s="2">
        <f t="shared" si="24"/>
        <v>1803306.0792999999</v>
      </c>
      <c r="H1408" s="2">
        <f t="shared" si="27"/>
        <v>0.83000000007450581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5184512.43</v>
      </c>
      <c r="D1416" s="1">
        <f>'RAS-funkcijski'!E122</f>
        <v>5604589.5999999996</v>
      </c>
      <c r="E1416" s="1">
        <v>0</v>
      </c>
      <c r="F1416" s="1">
        <v>0</v>
      </c>
      <c r="G1416" s="2">
        <f t="shared" si="24"/>
        <v>1934455.61234</v>
      </c>
      <c r="H1416" s="2">
        <f t="shared" si="27"/>
        <v>0.83000000007450581</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5184512.43</v>
      </c>
      <c r="D1417" s="1">
        <f>'RAS-funkcijski'!E123</f>
        <v>5604589.5999999996</v>
      </c>
      <c r="E1417" s="1">
        <v>0</v>
      </c>
      <c r="F1417" s="1">
        <v>0</v>
      </c>
      <c r="G1417" s="2">
        <f t="shared" si="24"/>
        <v>1950849.3039699998</v>
      </c>
      <c r="H1417" s="2">
        <f t="shared" si="27"/>
        <v>0.83000000007450581</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5184512.43</v>
      </c>
      <c r="D1435" s="13">
        <f>'RAS-funkcijski'!E141</f>
        <v>5604589.5999999996</v>
      </c>
      <c r="E1435" s="13">
        <v>0</v>
      </c>
      <c r="F1435" s="13">
        <v>0</v>
      </c>
      <c r="G1435" s="14">
        <f t="shared" si="24"/>
        <v>2245935.7533100001</v>
      </c>
      <c r="H1435" s="14">
        <f t="shared" si="27"/>
        <v>0.83000000007450581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2060</v>
      </c>
      <c r="D1436" s="6">
        <f>'P-VRIO'!E5</f>
        <v>739.36</v>
      </c>
      <c r="E1436" s="6">
        <v>0</v>
      </c>
      <c r="F1436" s="6">
        <v>0</v>
      </c>
      <c r="G1436" s="7">
        <f t="shared" si="24"/>
        <v>3.5387200000000001</v>
      </c>
      <c r="H1436" s="7">
        <f t="shared" si="27"/>
        <v>0.36000000000001364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2060</v>
      </c>
      <c r="D1453" s="1">
        <f>'P-VRIO'!E22</f>
        <v>739.36</v>
      </c>
      <c r="E1453" s="1">
        <v>0</v>
      </c>
      <c r="F1453" s="1">
        <v>0</v>
      </c>
      <c r="G1453" s="2">
        <f t="shared" si="24"/>
        <v>63.696959999999997</v>
      </c>
      <c r="H1453" s="2">
        <f t="shared" si="27"/>
        <v>0.36000000000001364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2060</v>
      </c>
      <c r="D1454" s="1">
        <f>'P-VRIO'!E23</f>
        <v>739.36</v>
      </c>
      <c r="E1454" s="1">
        <v>0</v>
      </c>
      <c r="F1454" s="1">
        <v>0</v>
      </c>
      <c r="G1454" s="2">
        <f t="shared" si="24"/>
        <v>67.235680000000002</v>
      </c>
      <c r="H1454" s="2">
        <f t="shared" si="27"/>
        <v>0.36000000000001364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2060</v>
      </c>
      <c r="D1456" s="1">
        <f>'P-VRIO'!E25</f>
        <v>739.36</v>
      </c>
      <c r="E1456" s="1">
        <v>0</v>
      </c>
      <c r="F1456" s="1">
        <v>0</v>
      </c>
      <c r="G1456" s="2">
        <f t="shared" si="24"/>
        <v>74.313120000000012</v>
      </c>
      <c r="H1456" s="2">
        <f t="shared" si="27"/>
        <v>0.36000000000001364</v>
      </c>
      <c r="I1456" s="10">
        <f t="shared" si="30"/>
        <v>26.752723200001018</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332228.42</v>
      </c>
      <c r="D1480" s="6"/>
      <c r="E1480" s="6">
        <v>0</v>
      </c>
      <c r="F1480" s="6">
        <v>0</v>
      </c>
      <c r="G1480" s="7">
        <f t="shared" ref="G1480:G1580" si="34">B1480/1000*C1480</f>
        <v>332.22841999999997</v>
      </c>
      <c r="H1480" s="7">
        <f t="shared" ref="H1480:H1580" si="35">ABS(C1480-ROUND(C1480,0))</f>
        <v>0.41999999998370185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5651487.8299999991</v>
      </c>
      <c r="D1481" s="1">
        <v>0</v>
      </c>
      <c r="E1481" s="1">
        <v>0</v>
      </c>
      <c r="F1481" s="1">
        <v>0</v>
      </c>
      <c r="G1481" s="2">
        <f t="shared" si="34"/>
        <v>11302.975659999998</v>
      </c>
      <c r="H1481" s="2">
        <f t="shared" si="35"/>
        <v>0.17000000085681677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13744.28</v>
      </c>
      <c r="D1482" s="1">
        <v>0</v>
      </c>
      <c r="E1482" s="1">
        <v>0</v>
      </c>
      <c r="F1482" s="1">
        <v>0</v>
      </c>
      <c r="G1482" s="2">
        <f t="shared" si="34"/>
        <v>41.232840000000003</v>
      </c>
      <c r="H1482" s="2">
        <f t="shared" si="35"/>
        <v>0.28000000000065484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5582594.7899999991</v>
      </c>
      <c r="D1483" s="1">
        <v>0</v>
      </c>
      <c r="E1483" s="1">
        <v>0</v>
      </c>
      <c r="F1483" s="1">
        <v>0</v>
      </c>
      <c r="G1483" s="2">
        <f t="shared" si="34"/>
        <v>22330.379159999997</v>
      </c>
      <c r="H1483" s="2">
        <f t="shared" si="35"/>
        <v>0.21000000089406967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4415805.45</v>
      </c>
      <c r="D1484" s="1">
        <v>0</v>
      </c>
      <c r="E1484" s="1">
        <v>0</v>
      </c>
      <c r="F1484" s="1">
        <v>0</v>
      </c>
      <c r="G1484" s="2">
        <f t="shared" si="34"/>
        <v>22079.027250000003</v>
      </c>
      <c r="H1484" s="2">
        <f t="shared" si="35"/>
        <v>0.45000000018626451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1100271.06</v>
      </c>
      <c r="D1485" s="1">
        <v>0</v>
      </c>
      <c r="E1485" s="1">
        <v>0</v>
      </c>
      <c r="F1485" s="1">
        <v>0</v>
      </c>
      <c r="G1485" s="2">
        <f t="shared" si="34"/>
        <v>6601.6263600000002</v>
      </c>
      <c r="H1485" s="2">
        <f t="shared" si="35"/>
        <v>6.0000000055879354E-2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10258.35</v>
      </c>
      <c r="D1486" s="1">
        <v>0</v>
      </c>
      <c r="E1486" s="1">
        <v>0</v>
      </c>
      <c r="F1486" s="1">
        <v>0</v>
      </c>
      <c r="G1486" s="2">
        <f t="shared" si="34"/>
        <v>71.808450000000008</v>
      </c>
      <c r="H1486" s="2">
        <f t="shared" si="35"/>
        <v>0.3500000000003638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6718.8</v>
      </c>
      <c r="D1489" s="1">
        <v>0</v>
      </c>
      <c r="E1489" s="1">
        <v>0</v>
      </c>
      <c r="F1489" s="1">
        <v>0</v>
      </c>
      <c r="G1489" s="2">
        <f t="shared" si="34"/>
        <v>67.188000000000002</v>
      </c>
      <c r="H1489" s="2">
        <f t="shared" si="35"/>
        <v>0.1999999999998181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49541.13</v>
      </c>
      <c r="D1491" s="1">
        <v>0</v>
      </c>
      <c r="E1491" s="1">
        <v>0</v>
      </c>
      <c r="F1491" s="1">
        <v>0</v>
      </c>
      <c r="G1491" s="2">
        <f t="shared" si="34"/>
        <v>594.49356</v>
      </c>
      <c r="H1491" s="2">
        <f t="shared" si="35"/>
        <v>0.12999999999738066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55148.76</v>
      </c>
      <c r="D1492" s="1">
        <v>0</v>
      </c>
      <c r="E1492" s="1">
        <v>0</v>
      </c>
      <c r="F1492" s="1">
        <v>0</v>
      </c>
      <c r="G1492" s="2">
        <f t="shared" si="34"/>
        <v>716.93388000000004</v>
      </c>
      <c r="H1492" s="2">
        <f t="shared" si="35"/>
        <v>0.23999999999796273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5577668.1099999994</v>
      </c>
      <c r="D1499" s="1">
        <v>0</v>
      </c>
      <c r="E1499" s="1">
        <v>0</v>
      </c>
      <c r="F1499" s="1">
        <v>0</v>
      </c>
      <c r="G1499" s="2">
        <f t="shared" si="34"/>
        <v>111553.36219999999</v>
      </c>
      <c r="H1499" s="2">
        <f t="shared" si="35"/>
        <v>0.10999999940395355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11321.09</v>
      </c>
      <c r="D1500" s="1">
        <v>0</v>
      </c>
      <c r="E1500" s="1">
        <v>0</v>
      </c>
      <c r="F1500" s="1">
        <v>0</v>
      </c>
      <c r="G1500" s="2">
        <f t="shared" si="34"/>
        <v>237.74289000000002</v>
      </c>
      <c r="H1500" s="2">
        <f t="shared" si="35"/>
        <v>9.0000000000145519E-2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5530782.1099999994</v>
      </c>
      <c r="D1501" s="1">
        <v>0</v>
      </c>
      <c r="E1501" s="1">
        <v>0</v>
      </c>
      <c r="F1501" s="1">
        <v>0</v>
      </c>
      <c r="G1501" s="2">
        <f t="shared" si="34"/>
        <v>121677.20641999997</v>
      </c>
      <c r="H1501" s="2">
        <f t="shared" si="35"/>
        <v>0.10999999940395355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4355533.82</v>
      </c>
      <c r="D1502" s="1">
        <v>0</v>
      </c>
      <c r="E1502" s="1">
        <v>0</v>
      </c>
      <c r="F1502" s="1">
        <v>0</v>
      </c>
      <c r="G1502" s="2">
        <f t="shared" si="34"/>
        <v>100177.27786</v>
      </c>
      <c r="H1502" s="2">
        <f t="shared" si="35"/>
        <v>0.17999999970197678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1097076.58</v>
      </c>
      <c r="D1503" s="1">
        <v>0</v>
      </c>
      <c r="E1503" s="1">
        <v>0</v>
      </c>
      <c r="F1503" s="1">
        <v>0</v>
      </c>
      <c r="G1503" s="2">
        <f t="shared" si="34"/>
        <v>26329.837920000002</v>
      </c>
      <c r="H1503" s="2">
        <f t="shared" si="35"/>
        <v>0.41999999992549419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10296.1</v>
      </c>
      <c r="D1504" s="1">
        <v>0</v>
      </c>
      <c r="E1504" s="1">
        <v>0</v>
      </c>
      <c r="F1504" s="1">
        <v>0</v>
      </c>
      <c r="G1504" s="2">
        <f t="shared" si="34"/>
        <v>257.40250000000003</v>
      </c>
      <c r="H1504" s="2">
        <f t="shared" si="35"/>
        <v>0.1000000000003638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6718.8</v>
      </c>
      <c r="D1507" s="1">
        <v>0</v>
      </c>
      <c r="E1507" s="1">
        <v>0</v>
      </c>
      <c r="F1507" s="1">
        <v>0</v>
      </c>
      <c r="G1507" s="2">
        <f t="shared" si="34"/>
        <v>188.12640000000002</v>
      </c>
      <c r="H1507" s="2">
        <f t="shared" si="35"/>
        <v>0.1999999999998181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61156.81</v>
      </c>
      <c r="D1509" s="1">
        <v>0</v>
      </c>
      <c r="E1509" s="1">
        <v>0</v>
      </c>
      <c r="F1509" s="1">
        <v>0</v>
      </c>
      <c r="G1509" s="2">
        <f t="shared" si="34"/>
        <v>1834.7042999999999</v>
      </c>
      <c r="H1509" s="2">
        <f t="shared" si="35"/>
        <v>0.19000000000232831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35564.910000000003</v>
      </c>
      <c r="D1510" s="1">
        <v>0</v>
      </c>
      <c r="E1510" s="1">
        <v>0</v>
      </c>
      <c r="F1510" s="1">
        <v>0</v>
      </c>
      <c r="G1510" s="2">
        <f t="shared" si="34"/>
        <v>1102.5122100000001</v>
      </c>
      <c r="H1510" s="2">
        <f t="shared" si="35"/>
        <v>8.999999999650754E-2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406048.13999999966</v>
      </c>
      <c r="D1517" s="1">
        <v>0</v>
      </c>
      <c r="E1517" s="1">
        <v>0</v>
      </c>
      <c r="F1517" s="1">
        <v>0</v>
      </c>
      <c r="G1517" s="2">
        <f t="shared" si="34"/>
        <v>15429.829319999986</v>
      </c>
      <c r="H1517" s="2">
        <f t="shared" si="35"/>
        <v>0.13999999966472387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862.9</v>
      </c>
      <c r="D1518" s="1">
        <v>0</v>
      </c>
      <c r="E1518" s="1">
        <v>0</v>
      </c>
      <c r="F1518" s="1">
        <v>0</v>
      </c>
      <c r="G1518" s="2">
        <f t="shared" si="34"/>
        <v>33.653100000000002</v>
      </c>
      <c r="H1518" s="2">
        <f t="shared" si="35"/>
        <v>0.10000000000002274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790.88</v>
      </c>
      <c r="D1524" s="1">
        <v>0</v>
      </c>
      <c r="E1524" s="1">
        <v>0</v>
      </c>
      <c r="F1524" s="1">
        <v>0</v>
      </c>
      <c r="G1524" s="2">
        <f t="shared" si="34"/>
        <v>35.589599999999997</v>
      </c>
      <c r="H1524" s="2">
        <f t="shared" si="35"/>
        <v>0.12000000000000455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790.88</v>
      </c>
      <c r="D1530" s="1">
        <v>0</v>
      </c>
      <c r="E1530" s="1">
        <v>0</v>
      </c>
      <c r="F1530" s="1">
        <v>0</v>
      </c>
      <c r="G1530" s="2">
        <f t="shared" si="34"/>
        <v>40.334879999999998</v>
      </c>
      <c r="H1530" s="2">
        <f t="shared" si="35"/>
        <v>0.12000000000000455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625</v>
      </c>
      <c r="D1531" s="1">
        <v>0</v>
      </c>
      <c r="E1531" s="1">
        <v>0</v>
      </c>
      <c r="F1531" s="1">
        <v>0</v>
      </c>
      <c r="G1531" s="2">
        <f t="shared" si="34"/>
        <v>32.5</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165.88</v>
      </c>
      <c r="D1532" s="1">
        <v>0</v>
      </c>
      <c r="E1532" s="1">
        <v>0</v>
      </c>
      <c r="F1532" s="1">
        <v>0</v>
      </c>
      <c r="G1532" s="2">
        <f t="shared" si="34"/>
        <v>8.7916399999999992</v>
      </c>
      <c r="H1532" s="2">
        <f t="shared" si="35"/>
        <v>0.12000000000000455</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72.02</v>
      </c>
      <c r="D1565" s="1">
        <v>0</v>
      </c>
      <c r="E1565" s="1">
        <v>0</v>
      </c>
      <c r="F1565" s="1">
        <v>0</v>
      </c>
      <c r="G1565" s="2">
        <f t="shared" si="34"/>
        <v>6.193719999999999</v>
      </c>
      <c r="H1565" s="2">
        <f t="shared" si="35"/>
        <v>1.9999999999996021E-2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72.02</v>
      </c>
      <c r="D1568" s="1">
        <v>0</v>
      </c>
      <c r="E1568" s="1">
        <v>0</v>
      </c>
      <c r="F1568" s="1">
        <v>0</v>
      </c>
      <c r="G1568" s="2">
        <f t="shared" si="34"/>
        <v>6.4097799999999996</v>
      </c>
      <c r="H1568" s="2">
        <f t="shared" si="35"/>
        <v>1.9999999999996021E-2</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405185.24</v>
      </c>
      <c r="D1576" s="1">
        <v>0</v>
      </c>
      <c r="E1576" s="1">
        <v>0</v>
      </c>
      <c r="F1576" s="1">
        <v>0</v>
      </c>
      <c r="G1576" s="2">
        <f t="shared" si="34"/>
        <v>39302.968280000001</v>
      </c>
      <c r="H1576" s="2">
        <f t="shared" si="35"/>
        <v>0.23999999999068677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10255.370000000001</v>
      </c>
      <c r="D1577" s="1">
        <v>0</v>
      </c>
      <c r="E1577" s="1">
        <v>0</v>
      </c>
      <c r="F1577" s="1">
        <v>0</v>
      </c>
      <c r="G1577" s="2">
        <f t="shared" si="34"/>
        <v>1005.0262600000001</v>
      </c>
      <c r="H1577" s="2">
        <f t="shared" si="35"/>
        <v>0.37000000000080036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374766.02</v>
      </c>
      <c r="D1578" s="1">
        <v>0</v>
      </c>
      <c r="E1578" s="1">
        <v>0</v>
      </c>
      <c r="F1578" s="1">
        <v>0</v>
      </c>
      <c r="G1578" s="2">
        <f t="shared" si="34"/>
        <v>37101.835980000003</v>
      </c>
      <c r="H1578" s="2">
        <f t="shared" si="35"/>
        <v>2.0000000018626451E-2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20163.849999999999</v>
      </c>
      <c r="D1579" s="1">
        <v>0</v>
      </c>
      <c r="E1579" s="1">
        <v>0</v>
      </c>
      <c r="F1579" s="1">
        <v>0</v>
      </c>
      <c r="G1579" s="2">
        <f t="shared" si="34"/>
        <v>2016.385</v>
      </c>
      <c r="H1579" s="2">
        <f t="shared" si="35"/>
        <v>0.15000000000145519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2284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4907406.91</v>
      </c>
      <c r="I16" s="170">
        <f>'PR-RAS'!E6</f>
        <v>5309380.8100000005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5056639.09</v>
      </c>
      <c r="I17" s="170">
        <f>'PR-RAS'!E151</f>
        <v>5539996.5699999994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262402.76000000071</v>
      </c>
      <c r="I18" s="170">
        <f>'PR-RAS'!E645</f>
        <v>822234.73000000091</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3342883.8099999991</v>
      </c>
      <c r="I20" s="173">
        <f>BILANCA!E7</f>
        <v>3247988.04</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3170525.7800000003</v>
      </c>
      <c r="I21" s="175">
        <f>BILANCA!E68</f>
        <v>2970955.8800000004</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489466.11</v>
      </c>
      <c r="I22" s="175">
        <f>BILANCA!E176</f>
        <v>610706.05000000005</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6023943.4799999995</v>
      </c>
      <c r="I23" s="177">
        <f>BILANCA!E237</f>
        <v>5608237.8700000001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5184512.43</v>
      </c>
      <c r="I27" s="175">
        <f>'RAS-funkcijski'!E114</f>
        <v>5604589.5999999996</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5184512.43</v>
      </c>
      <c r="I28" s="179">
        <f>'RAS-funkcijski'!E141</f>
        <v>5604589.5999999996</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2060</v>
      </c>
      <c r="I29" s="173">
        <f>'P-VRIO'!E5</f>
        <v>739.36</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2060</v>
      </c>
      <c r="I30" s="175">
        <f>'P-VRIO'!E22</f>
        <v>739.36</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332228.42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406048.13999999966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862.9</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405185.24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02" zoomScaleNormal="100" workbookViewId="0">
      <selection activeCell="D645" sqref="D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4907406.91</v>
      </c>
      <c r="E6" s="51">
        <f>E7+E44+E50+E82+E106+E124+E133+E139</f>
        <v>5309380.8100000005</v>
      </c>
      <c r="F6" s="52">
        <f t="shared" ref="F6:F131" si="0">IF(D6&lt;&gt;0,IF(E6/D6&gt;=100,"&gt;&gt;100",E6/D6*100),"-")</f>
        <v>108.1911670943953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440426.64</v>
      </c>
      <c r="E50" s="51">
        <f>E51+E54+E59+E62+E65+E68+E71+E74+E77</f>
        <v>232151.45</v>
      </c>
      <c r="F50" s="52">
        <f t="shared" si="0"/>
        <v>52.71058308371174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162785.82</v>
      </c>
      <c r="E54" s="51">
        <f t="shared" si="11"/>
        <v>99462.88</v>
      </c>
      <c r="F54" s="52">
        <f t="shared" si="0"/>
        <v>61.100457029979637</v>
      </c>
    </row>
    <row r="55" spans="1:6" ht="12.75" customHeight="1" x14ac:dyDescent="0.2">
      <c r="A55" s="53">
        <v>6321</v>
      </c>
      <c r="B55" s="86" t="s">
        <v>156</v>
      </c>
      <c r="C55" s="50" t="s">
        <v>157</v>
      </c>
      <c r="D55" s="242">
        <v>0</v>
      </c>
      <c r="E55" s="242">
        <v>2000</v>
      </c>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162785.82</v>
      </c>
      <c r="E57" s="242">
        <v>97462.88</v>
      </c>
      <c r="F57" s="52">
        <f t="shared" si="0"/>
        <v>59.871848788794992</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15967.82</v>
      </c>
      <c r="E62" s="51">
        <f t="shared" si="13"/>
        <v>3589.07</v>
      </c>
      <c r="F62" s="52">
        <f t="shared" si="0"/>
        <v>22.476894153365958</v>
      </c>
    </row>
    <row r="63" spans="1:6" ht="12.75" customHeight="1" x14ac:dyDescent="0.2">
      <c r="A63" s="53">
        <v>6341</v>
      </c>
      <c r="B63" s="85" t="s">
        <v>172</v>
      </c>
      <c r="C63" s="50" t="s">
        <v>173</v>
      </c>
      <c r="D63" s="242">
        <v>15967.82</v>
      </c>
      <c r="E63" s="242">
        <v>3589.07</v>
      </c>
      <c r="F63" s="52">
        <f t="shared" si="0"/>
        <v>22.476894153365958</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9308.89</v>
      </c>
      <c r="E68" s="51">
        <f t="shared" si="15"/>
        <v>20373</v>
      </c>
      <c r="F68" s="52">
        <f t="shared" si="0"/>
        <v>218.85530927962412</v>
      </c>
    </row>
    <row r="69" spans="1:6" ht="12.75" customHeight="1" x14ac:dyDescent="0.2">
      <c r="A69" s="53" t="s">
        <v>184</v>
      </c>
      <c r="B69" s="85" t="s">
        <v>185</v>
      </c>
      <c r="C69" s="50" t="s">
        <v>184</v>
      </c>
      <c r="D69" s="242">
        <v>9308.89</v>
      </c>
      <c r="E69" s="242">
        <v>20373</v>
      </c>
      <c r="F69" s="52">
        <f t="shared" si="0"/>
        <v>218.85530927962412</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63701.29</v>
      </c>
      <c r="E74" s="51">
        <f t="shared" si="17"/>
        <v>13547.67</v>
      </c>
      <c r="F74" s="52">
        <f t="shared" si="0"/>
        <v>21.267497094642824</v>
      </c>
    </row>
    <row r="75" spans="1:6" ht="12.75" customHeight="1" x14ac:dyDescent="0.2">
      <c r="A75" s="53" t="s">
        <v>196</v>
      </c>
      <c r="B75" s="85" t="s">
        <v>197</v>
      </c>
      <c r="C75" s="50" t="s">
        <v>196</v>
      </c>
      <c r="D75" s="242">
        <v>63701.29</v>
      </c>
      <c r="E75" s="242">
        <v>13547.67</v>
      </c>
      <c r="F75" s="52">
        <f t="shared" si="0"/>
        <v>21.267497094642824</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188662.82</v>
      </c>
      <c r="E77" s="51">
        <f t="shared" si="18"/>
        <v>95178.83</v>
      </c>
      <c r="F77" s="52">
        <f t="shared" si="0"/>
        <v>50.449171702193361</v>
      </c>
    </row>
    <row r="78" spans="1:6" ht="12.75" customHeight="1" x14ac:dyDescent="0.2">
      <c r="A78" s="53">
        <v>6391</v>
      </c>
      <c r="B78" s="85" t="s">
        <v>202</v>
      </c>
      <c r="C78" s="50" t="s">
        <v>203</v>
      </c>
      <c r="D78" s="242">
        <v>39329.54</v>
      </c>
      <c r="E78" s="242">
        <v>56984.78</v>
      </c>
      <c r="F78" s="52">
        <f t="shared" si="0"/>
        <v>144.89053266323481</v>
      </c>
    </row>
    <row r="79" spans="1:6" ht="12.75" customHeight="1" x14ac:dyDescent="0.2">
      <c r="A79" s="53">
        <v>6392</v>
      </c>
      <c r="B79" s="85" t="s">
        <v>204</v>
      </c>
      <c r="C79" s="50" t="s">
        <v>205</v>
      </c>
      <c r="D79" s="242">
        <v>2221.77</v>
      </c>
      <c r="E79" s="242">
        <v>118.05</v>
      </c>
      <c r="F79" s="52">
        <f t="shared" si="0"/>
        <v>5.3133312629120022</v>
      </c>
    </row>
    <row r="80" spans="1:6" ht="24" x14ac:dyDescent="0.2">
      <c r="A80" s="53">
        <v>6393</v>
      </c>
      <c r="B80" s="85" t="s">
        <v>206</v>
      </c>
      <c r="C80" s="50" t="s">
        <v>207</v>
      </c>
      <c r="D80" s="242">
        <v>147111.51</v>
      </c>
      <c r="E80" s="242">
        <v>38076</v>
      </c>
      <c r="F80" s="52">
        <f t="shared" si="0"/>
        <v>25.882407161750969</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346.48</v>
      </c>
      <c r="E82" s="51">
        <f t="shared" si="19"/>
        <v>45373.979999999996</v>
      </c>
      <c r="F82" s="52" t="str">
        <f t="shared" si="0"/>
        <v>&gt;&gt;100</v>
      </c>
    </row>
    <row r="83" spans="1:6" ht="12.75" customHeight="1" x14ac:dyDescent="0.2">
      <c r="A83" s="53">
        <v>641</v>
      </c>
      <c r="B83" s="85" t="s">
        <v>212</v>
      </c>
      <c r="C83" s="50" t="s">
        <v>213</v>
      </c>
      <c r="D83" s="51">
        <f t="shared" ref="D83:E83" si="20">SUM(D84:D90)</f>
        <v>346.48</v>
      </c>
      <c r="E83" s="51">
        <f t="shared" si="20"/>
        <v>45373.979999999996</v>
      </c>
      <c r="F83" s="52" t="str">
        <f t="shared" si="0"/>
        <v>&gt;&gt;100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272</v>
      </c>
      <c r="E85" s="242">
        <v>45373.56</v>
      </c>
      <c r="F85" s="52" t="str">
        <f t="shared" si="0"/>
        <v>&gt;&gt;100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74.48</v>
      </c>
      <c r="E87" s="242">
        <v>0.42</v>
      </c>
      <c r="F87" s="52">
        <f t="shared" si="0"/>
        <v>0.56390977443609014</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802858.28</v>
      </c>
      <c r="E106" s="51">
        <f t="shared" si="23"/>
        <v>549826.41</v>
      </c>
      <c r="F106" s="52">
        <f t="shared" si="0"/>
        <v>68.483619549891174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802858.28</v>
      </c>
      <c r="E112" s="51">
        <f t="shared" si="25"/>
        <v>549826.41</v>
      </c>
      <c r="F112" s="52">
        <f t="shared" si="0"/>
        <v>68.483619549891174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802858.28</v>
      </c>
      <c r="E117" s="242">
        <v>549826.41</v>
      </c>
      <c r="F117" s="52">
        <f t="shared" si="0"/>
        <v>68.483619549891174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106152.73000000001</v>
      </c>
      <c r="E124" s="51">
        <f t="shared" si="27"/>
        <v>97210.83</v>
      </c>
      <c r="F124" s="52">
        <f t="shared" si="0"/>
        <v>91.576382444426997</v>
      </c>
    </row>
    <row r="125" spans="1:6" ht="12.75" customHeight="1" x14ac:dyDescent="0.2">
      <c r="A125" s="53">
        <v>661</v>
      </c>
      <c r="B125" s="86" t="s">
        <v>296</v>
      </c>
      <c r="C125" s="50" t="s">
        <v>297</v>
      </c>
      <c r="D125" s="51">
        <f t="shared" ref="D125:E125" si="28">SUM(D126:D127)</f>
        <v>99009.73000000001</v>
      </c>
      <c r="E125" s="51">
        <f t="shared" si="28"/>
        <v>85301.08</v>
      </c>
      <c r="F125" s="52">
        <f t="shared" si="0"/>
        <v>86.154239588371766</v>
      </c>
    </row>
    <row r="126" spans="1:6" ht="12.75" customHeight="1" x14ac:dyDescent="0.2">
      <c r="A126" s="53">
        <v>6614</v>
      </c>
      <c r="B126" s="86" t="s">
        <v>298</v>
      </c>
      <c r="C126" s="50" t="s">
        <v>299</v>
      </c>
      <c r="D126" s="242">
        <v>2269.71</v>
      </c>
      <c r="E126" s="242">
        <v>2017.67</v>
      </c>
      <c r="F126" s="52">
        <f t="shared" si="0"/>
        <v>88.895497662696997</v>
      </c>
    </row>
    <row r="127" spans="1:6" ht="12.75" customHeight="1" x14ac:dyDescent="0.2">
      <c r="A127" s="53">
        <v>6615</v>
      </c>
      <c r="B127" s="86" t="s">
        <v>300</v>
      </c>
      <c r="C127" s="50" t="s">
        <v>301</v>
      </c>
      <c r="D127" s="242">
        <v>96740.02</v>
      </c>
      <c r="E127" s="242">
        <v>83283.41</v>
      </c>
      <c r="F127" s="52">
        <f t="shared" si="0"/>
        <v>86.089924314673496</v>
      </c>
    </row>
    <row r="128" spans="1:6" ht="24" x14ac:dyDescent="0.2">
      <c r="A128" s="53">
        <v>663</v>
      </c>
      <c r="B128" s="231" t="s">
        <v>302</v>
      </c>
      <c r="C128" s="50" t="s">
        <v>303</v>
      </c>
      <c r="D128" s="51">
        <f t="shared" ref="D128:E128" si="29">SUM(D129:D132)</f>
        <v>7143</v>
      </c>
      <c r="E128" s="51">
        <f t="shared" si="29"/>
        <v>11909.75</v>
      </c>
      <c r="F128" s="52">
        <f t="shared" si="0"/>
        <v>166.73316533669328</v>
      </c>
    </row>
    <row r="129" spans="1:6" ht="12.75" customHeight="1" x14ac:dyDescent="0.2">
      <c r="A129" s="53">
        <v>6631</v>
      </c>
      <c r="B129" s="86" t="s">
        <v>304</v>
      </c>
      <c r="C129" s="50" t="s">
        <v>305</v>
      </c>
      <c r="D129" s="242">
        <v>7143</v>
      </c>
      <c r="E129" s="242">
        <v>3793.75</v>
      </c>
      <c r="F129" s="52">
        <f t="shared" si="0"/>
        <v>53.111437771244574</v>
      </c>
    </row>
    <row r="130" spans="1:6" ht="12.75" customHeight="1" x14ac:dyDescent="0.2">
      <c r="A130" s="53">
        <v>6632</v>
      </c>
      <c r="B130" s="232" t="s">
        <v>306</v>
      </c>
      <c r="C130" s="50" t="s">
        <v>307</v>
      </c>
      <c r="D130" s="242">
        <v>0</v>
      </c>
      <c r="E130" s="242">
        <v>8116</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3552967.46</v>
      </c>
      <c r="E133" s="51">
        <f t="shared" si="30"/>
        <v>4377325.6100000003</v>
      </c>
      <c r="F133" s="52">
        <f t="shared" ref="F133:F223" si="31">IF(D133&lt;&gt;0,IF(E133/D133&gt;=100,"&gt;&gt;100",E133/D133*100),"-")</f>
        <v>123.20196172018983</v>
      </c>
    </row>
    <row r="134" spans="1:6" ht="24" x14ac:dyDescent="0.2">
      <c r="A134" s="53">
        <v>671</v>
      </c>
      <c r="B134" s="232" t="s">
        <v>314</v>
      </c>
      <c r="C134" s="50" t="s">
        <v>315</v>
      </c>
      <c r="D134" s="51">
        <f t="shared" ref="D134:E134" si="32">SUM(D135:D137)</f>
        <v>3552967.46</v>
      </c>
      <c r="E134" s="51">
        <f t="shared" si="32"/>
        <v>4377325.6100000003</v>
      </c>
      <c r="F134" s="52">
        <f t="shared" si="31"/>
        <v>123.20196172018983</v>
      </c>
    </row>
    <row r="135" spans="1:6" ht="12.75" customHeight="1" x14ac:dyDescent="0.2">
      <c r="A135" s="53">
        <v>6711</v>
      </c>
      <c r="B135" s="85" t="s">
        <v>316</v>
      </c>
      <c r="C135" s="50" t="s">
        <v>317</v>
      </c>
      <c r="D135" s="242">
        <v>3488799.46</v>
      </c>
      <c r="E135" s="242">
        <v>4328059.62</v>
      </c>
      <c r="F135" s="52">
        <f t="shared" si="31"/>
        <v>124.05584412696511</v>
      </c>
    </row>
    <row r="136" spans="1:6" ht="24" x14ac:dyDescent="0.2">
      <c r="A136" s="53">
        <v>6712</v>
      </c>
      <c r="B136" s="232" t="s">
        <v>318</v>
      </c>
      <c r="C136" s="50" t="s">
        <v>319</v>
      </c>
      <c r="D136" s="242">
        <v>64168</v>
      </c>
      <c r="E136" s="242">
        <v>49265.99</v>
      </c>
      <c r="F136" s="52">
        <f t="shared" si="31"/>
        <v>76.776570876449313</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4655.32</v>
      </c>
      <c r="E139" s="51">
        <f t="shared" si="33"/>
        <v>7492.53</v>
      </c>
      <c r="F139" s="52">
        <f t="shared" si="31"/>
        <v>160.94554187467241</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4655.32</v>
      </c>
      <c r="E150" s="242">
        <v>7492.53</v>
      </c>
      <c r="F150" s="52">
        <f t="shared" si="31"/>
        <v>160.94554187467241</v>
      </c>
    </row>
    <row r="151" spans="1:6" ht="12.75" customHeight="1" x14ac:dyDescent="0.2">
      <c r="A151" s="53">
        <v>3</v>
      </c>
      <c r="B151" s="85" t="s">
        <v>348</v>
      </c>
      <c r="C151" s="50" t="s">
        <v>56</v>
      </c>
      <c r="D151" s="51">
        <f t="shared" ref="D151:E151" si="35">D152+D163+D196+D215+D224+D252+D263</f>
        <v>5056639.09</v>
      </c>
      <c r="E151" s="51">
        <f t="shared" si="35"/>
        <v>5539996.5699999994</v>
      </c>
      <c r="F151" s="52">
        <f t="shared" si="31"/>
        <v>109.55886847759982</v>
      </c>
    </row>
    <row r="152" spans="1:6" ht="12.75" customHeight="1" x14ac:dyDescent="0.2">
      <c r="A152" s="53">
        <v>31</v>
      </c>
      <c r="B152" s="85" t="s">
        <v>349</v>
      </c>
      <c r="C152" s="50" t="s">
        <v>350</v>
      </c>
      <c r="D152" s="51">
        <f t="shared" ref="D152:E152" si="36">D153+D158+D159</f>
        <v>3748989.54</v>
      </c>
      <c r="E152" s="51">
        <f t="shared" si="36"/>
        <v>4339575.6099999994</v>
      </c>
      <c r="F152" s="52">
        <f t="shared" si="31"/>
        <v>115.75320666272115</v>
      </c>
    </row>
    <row r="153" spans="1:6" ht="12.75" customHeight="1" x14ac:dyDescent="0.2">
      <c r="A153" s="53">
        <v>311</v>
      </c>
      <c r="B153" s="85" t="s">
        <v>351</v>
      </c>
      <c r="C153" s="50" t="s">
        <v>352</v>
      </c>
      <c r="D153" s="51">
        <f t="shared" ref="D153:E153" si="37">SUM(D154:D157)</f>
        <v>2766741.08</v>
      </c>
      <c r="E153" s="51">
        <f t="shared" si="37"/>
        <v>3341643.9</v>
      </c>
      <c r="F153" s="52">
        <f t="shared" si="31"/>
        <v>120.77906111836094</v>
      </c>
    </row>
    <row r="154" spans="1:6" ht="12.75" customHeight="1" x14ac:dyDescent="0.2">
      <c r="A154" s="53">
        <v>3111</v>
      </c>
      <c r="B154" s="85" t="s">
        <v>353</v>
      </c>
      <c r="C154" s="50" t="s">
        <v>354</v>
      </c>
      <c r="D154" s="242">
        <v>2690572.42</v>
      </c>
      <c r="E154" s="242">
        <v>3315042.15</v>
      </c>
      <c r="F154" s="52">
        <f t="shared" si="31"/>
        <v>123.20954921555318</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76168.66</v>
      </c>
      <c r="E156" s="242">
        <v>26601.75</v>
      </c>
      <c r="F156" s="52">
        <f t="shared" si="31"/>
        <v>34.924797154105114</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528030.23</v>
      </c>
      <c r="E158" s="242">
        <v>446661.02</v>
      </c>
      <c r="F158" s="52">
        <f t="shared" si="31"/>
        <v>84.590047050904644</v>
      </c>
    </row>
    <row r="159" spans="1:6" ht="12.75" customHeight="1" x14ac:dyDescent="0.2">
      <c r="A159" s="53">
        <v>313</v>
      </c>
      <c r="B159" s="85" t="s">
        <v>363</v>
      </c>
      <c r="C159" s="50" t="s">
        <v>364</v>
      </c>
      <c r="D159" s="51">
        <f t="shared" ref="D159:E159" si="38">SUM(D160:D162)</f>
        <v>454218.23</v>
      </c>
      <c r="E159" s="51">
        <f t="shared" si="38"/>
        <v>551270.68999999994</v>
      </c>
      <c r="F159" s="52">
        <f t="shared" si="31"/>
        <v>121.36692311975237</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454218.23</v>
      </c>
      <c r="E161" s="242">
        <v>551270.68999999994</v>
      </c>
      <c r="F161" s="52">
        <f t="shared" si="31"/>
        <v>121.36692311975237</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1231282.7800000003</v>
      </c>
      <c r="E163" s="51">
        <f t="shared" si="39"/>
        <v>1164999.7</v>
      </c>
      <c r="F163" s="52">
        <f t="shared" si="31"/>
        <v>94.616745959851698</v>
      </c>
    </row>
    <row r="164" spans="1:6" ht="12.75" customHeight="1" x14ac:dyDescent="0.2">
      <c r="A164" s="53">
        <v>321</v>
      </c>
      <c r="B164" s="85" t="s">
        <v>372</v>
      </c>
      <c r="C164" s="50" t="s">
        <v>373</v>
      </c>
      <c r="D164" s="51">
        <f t="shared" ref="D164:E164" si="40">SUM(D165:D168)</f>
        <v>208699.52000000002</v>
      </c>
      <c r="E164" s="51">
        <f t="shared" si="40"/>
        <v>247428.80000000002</v>
      </c>
      <c r="F164" s="52">
        <f t="shared" si="31"/>
        <v>118.55743606885152</v>
      </c>
    </row>
    <row r="165" spans="1:6" ht="12.75" customHeight="1" x14ac:dyDescent="0.2">
      <c r="A165" s="53">
        <v>3211</v>
      </c>
      <c r="B165" s="85" t="s">
        <v>374</v>
      </c>
      <c r="C165" s="50" t="s">
        <v>375</v>
      </c>
      <c r="D165" s="242">
        <v>109057.39</v>
      </c>
      <c r="E165" s="242">
        <v>139139.67000000001</v>
      </c>
      <c r="F165" s="52">
        <f t="shared" si="31"/>
        <v>127.58389871607969</v>
      </c>
    </row>
    <row r="166" spans="1:6" ht="12.75" customHeight="1" x14ac:dyDescent="0.2">
      <c r="A166" s="53">
        <v>3212</v>
      </c>
      <c r="B166" s="85" t="s">
        <v>376</v>
      </c>
      <c r="C166" s="50" t="s">
        <v>377</v>
      </c>
      <c r="D166" s="242">
        <v>30667.56</v>
      </c>
      <c r="E166" s="242">
        <v>23496.5</v>
      </c>
      <c r="F166" s="52">
        <f t="shared" si="31"/>
        <v>76.616789858730201</v>
      </c>
    </row>
    <row r="167" spans="1:6" ht="12.75" customHeight="1" x14ac:dyDescent="0.2">
      <c r="A167" s="53">
        <v>3213</v>
      </c>
      <c r="B167" s="85" t="s">
        <v>378</v>
      </c>
      <c r="C167" s="50" t="s">
        <v>379</v>
      </c>
      <c r="D167" s="242">
        <v>68045.52</v>
      </c>
      <c r="E167" s="242">
        <v>82414.710000000006</v>
      </c>
      <c r="F167" s="52">
        <f t="shared" si="31"/>
        <v>121.11702577921368</v>
      </c>
    </row>
    <row r="168" spans="1:6" ht="12.75" customHeight="1" x14ac:dyDescent="0.2">
      <c r="A168" s="53">
        <v>3214</v>
      </c>
      <c r="B168" s="85" t="s">
        <v>380</v>
      </c>
      <c r="C168" s="50" t="s">
        <v>381</v>
      </c>
      <c r="D168" s="242">
        <v>929.05</v>
      </c>
      <c r="E168" s="242">
        <v>2377.92</v>
      </c>
      <c r="F168" s="52">
        <f t="shared" si="31"/>
        <v>255.95177869867069</v>
      </c>
    </row>
    <row r="169" spans="1:6" ht="12.75" customHeight="1" x14ac:dyDescent="0.2">
      <c r="A169" s="53">
        <v>322</v>
      </c>
      <c r="B169" s="85" t="s">
        <v>382</v>
      </c>
      <c r="C169" s="50" t="s">
        <v>383</v>
      </c>
      <c r="D169" s="51">
        <f t="shared" ref="D169:E169" si="41">SUM(D170:D176)</f>
        <v>166976.92999999996</v>
      </c>
      <c r="E169" s="51">
        <f t="shared" si="41"/>
        <v>143657.88</v>
      </c>
      <c r="F169" s="52">
        <f t="shared" si="31"/>
        <v>86.034567769332</v>
      </c>
    </row>
    <row r="170" spans="1:6" ht="12.75" customHeight="1" x14ac:dyDescent="0.2">
      <c r="A170" s="53">
        <v>3221</v>
      </c>
      <c r="B170" s="85" t="s">
        <v>384</v>
      </c>
      <c r="C170" s="50" t="s">
        <v>385</v>
      </c>
      <c r="D170" s="242">
        <v>51938.61</v>
      </c>
      <c r="E170" s="242">
        <v>43175.18</v>
      </c>
      <c r="F170" s="52">
        <f t="shared" si="31"/>
        <v>83.127330515776222</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80961.37</v>
      </c>
      <c r="E172" s="242">
        <v>79095.429999999993</v>
      </c>
      <c r="F172" s="52">
        <f t="shared" si="31"/>
        <v>97.695271213913486</v>
      </c>
    </row>
    <row r="173" spans="1:6" ht="12.75" customHeight="1" x14ac:dyDescent="0.2">
      <c r="A173" s="53">
        <v>3224</v>
      </c>
      <c r="B173" s="85" t="s">
        <v>390</v>
      </c>
      <c r="C173" s="50" t="s">
        <v>391</v>
      </c>
      <c r="D173" s="242">
        <v>27393</v>
      </c>
      <c r="E173" s="242">
        <v>15840.45</v>
      </c>
      <c r="F173" s="52">
        <f t="shared" si="31"/>
        <v>57.826634541671226</v>
      </c>
    </row>
    <row r="174" spans="1:6" ht="12.75" customHeight="1" x14ac:dyDescent="0.2">
      <c r="A174" s="53">
        <v>3225</v>
      </c>
      <c r="B174" s="85" t="s">
        <v>392</v>
      </c>
      <c r="C174" s="50" t="s">
        <v>393</v>
      </c>
      <c r="D174" s="242">
        <v>5421.05</v>
      </c>
      <c r="E174" s="242">
        <v>5546.82</v>
      </c>
      <c r="F174" s="52">
        <f t="shared" si="31"/>
        <v>102.32003025244185</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1262.9000000000001</v>
      </c>
      <c r="E176" s="242">
        <v>0</v>
      </c>
      <c r="F176" s="52">
        <f t="shared" si="31"/>
        <v>0</v>
      </c>
    </row>
    <row r="177" spans="1:6" ht="12.75" customHeight="1" x14ac:dyDescent="0.2">
      <c r="A177" s="53">
        <v>323</v>
      </c>
      <c r="B177" s="85" t="s">
        <v>398</v>
      </c>
      <c r="C177" s="50" t="s">
        <v>399</v>
      </c>
      <c r="D177" s="51">
        <f t="shared" ref="D177:E177" si="42">SUM(D178:D186)</f>
        <v>699320.17</v>
      </c>
      <c r="E177" s="51">
        <f t="shared" si="42"/>
        <v>610954.75</v>
      </c>
      <c r="F177" s="52">
        <f t="shared" si="31"/>
        <v>87.364096762717423</v>
      </c>
    </row>
    <row r="178" spans="1:6" ht="12.75" customHeight="1" x14ac:dyDescent="0.2">
      <c r="A178" s="53">
        <v>3231</v>
      </c>
      <c r="B178" s="85" t="s">
        <v>400</v>
      </c>
      <c r="C178" s="50" t="s">
        <v>401</v>
      </c>
      <c r="D178" s="242">
        <v>20946.830000000002</v>
      </c>
      <c r="E178" s="242">
        <v>23735.57</v>
      </c>
      <c r="F178" s="52">
        <f t="shared" si="31"/>
        <v>113.31342260380208</v>
      </c>
    </row>
    <row r="179" spans="1:6" ht="12.75" customHeight="1" x14ac:dyDescent="0.2">
      <c r="A179" s="53">
        <v>3232</v>
      </c>
      <c r="B179" s="85" t="s">
        <v>402</v>
      </c>
      <c r="C179" s="50" t="s">
        <v>403</v>
      </c>
      <c r="D179" s="242">
        <v>41930.53</v>
      </c>
      <c r="E179" s="242">
        <v>22691.89</v>
      </c>
      <c r="F179" s="52">
        <f t="shared" si="31"/>
        <v>54.117822980057731</v>
      </c>
    </row>
    <row r="180" spans="1:6" ht="12.75" customHeight="1" x14ac:dyDescent="0.2">
      <c r="A180" s="53">
        <v>3233</v>
      </c>
      <c r="B180" s="85" t="s">
        <v>404</v>
      </c>
      <c r="C180" s="50" t="s">
        <v>405</v>
      </c>
      <c r="D180" s="242">
        <v>63644.54</v>
      </c>
      <c r="E180" s="242">
        <v>67978.42</v>
      </c>
      <c r="F180" s="52">
        <f t="shared" si="31"/>
        <v>106.80950793265218</v>
      </c>
    </row>
    <row r="181" spans="1:6" ht="12.75" customHeight="1" x14ac:dyDescent="0.2">
      <c r="A181" s="53">
        <v>3234</v>
      </c>
      <c r="B181" s="85" t="s">
        <v>406</v>
      </c>
      <c r="C181" s="50" t="s">
        <v>407</v>
      </c>
      <c r="D181" s="242">
        <v>20860.55</v>
      </c>
      <c r="E181" s="242">
        <v>19742.27</v>
      </c>
      <c r="F181" s="52">
        <f t="shared" si="31"/>
        <v>94.639259271687465</v>
      </c>
    </row>
    <row r="182" spans="1:6" ht="12.75" customHeight="1" x14ac:dyDescent="0.2">
      <c r="A182" s="53">
        <v>3235</v>
      </c>
      <c r="B182" s="85" t="s">
        <v>408</v>
      </c>
      <c r="C182" s="50" t="s">
        <v>409</v>
      </c>
      <c r="D182" s="242">
        <v>64876.74</v>
      </c>
      <c r="E182" s="242">
        <v>65596.990000000005</v>
      </c>
      <c r="F182" s="52">
        <f t="shared" si="31"/>
        <v>101.11018217006588</v>
      </c>
    </row>
    <row r="183" spans="1:6" ht="12.75" customHeight="1" x14ac:dyDescent="0.2">
      <c r="A183" s="53">
        <v>3236</v>
      </c>
      <c r="B183" s="85" t="s">
        <v>410</v>
      </c>
      <c r="C183" s="50" t="s">
        <v>411</v>
      </c>
      <c r="D183" s="242">
        <v>6973.87</v>
      </c>
      <c r="E183" s="242">
        <v>15952.2</v>
      </c>
      <c r="F183" s="52">
        <f t="shared" si="31"/>
        <v>228.74243425816658</v>
      </c>
    </row>
    <row r="184" spans="1:6" ht="12.75" customHeight="1" x14ac:dyDescent="0.2">
      <c r="A184" s="53">
        <v>3237</v>
      </c>
      <c r="B184" s="85" t="s">
        <v>412</v>
      </c>
      <c r="C184" s="50" t="s">
        <v>413</v>
      </c>
      <c r="D184" s="242">
        <v>389812.08</v>
      </c>
      <c r="E184" s="242">
        <v>300924.81</v>
      </c>
      <c r="F184" s="52">
        <f t="shared" si="31"/>
        <v>77.197404964976968</v>
      </c>
    </row>
    <row r="185" spans="1:6" ht="12.75" customHeight="1" x14ac:dyDescent="0.2">
      <c r="A185" s="53">
        <v>3238</v>
      </c>
      <c r="B185" s="85" t="s">
        <v>414</v>
      </c>
      <c r="C185" s="50" t="s">
        <v>415</v>
      </c>
      <c r="D185" s="242">
        <v>22366.89</v>
      </c>
      <c r="E185" s="242">
        <v>41123.65</v>
      </c>
      <c r="F185" s="52">
        <f t="shared" si="31"/>
        <v>183.85949052371609</v>
      </c>
    </row>
    <row r="186" spans="1:6" ht="12.75" customHeight="1" x14ac:dyDescent="0.2">
      <c r="A186" s="53">
        <v>3239</v>
      </c>
      <c r="B186" s="85" t="s">
        <v>416</v>
      </c>
      <c r="C186" s="50" t="s">
        <v>417</v>
      </c>
      <c r="D186" s="242">
        <v>67908.14</v>
      </c>
      <c r="E186" s="242">
        <v>53208.95</v>
      </c>
      <c r="F186" s="52">
        <f t="shared" si="31"/>
        <v>78.354303327995723</v>
      </c>
    </row>
    <row r="187" spans="1:6" ht="12.75" customHeight="1" x14ac:dyDescent="0.2">
      <c r="A187" s="53">
        <v>324</v>
      </c>
      <c r="B187" s="85" t="s">
        <v>418</v>
      </c>
      <c r="C187" s="50" t="s">
        <v>419</v>
      </c>
      <c r="D187" s="242">
        <v>16936.05</v>
      </c>
      <c r="E187" s="242">
        <v>33529.74</v>
      </c>
      <c r="F187" s="52">
        <f t="shared" si="31"/>
        <v>197.97851328969861</v>
      </c>
    </row>
    <row r="188" spans="1:6" ht="12.75" customHeight="1" x14ac:dyDescent="0.2">
      <c r="A188" s="53">
        <v>329</v>
      </c>
      <c r="B188" s="85" t="s">
        <v>420</v>
      </c>
      <c r="C188" s="50" t="s">
        <v>421</v>
      </c>
      <c r="D188" s="51">
        <f t="shared" ref="D188:E188" si="43">SUM(D189:D195)</f>
        <v>139350.10999999999</v>
      </c>
      <c r="E188" s="51">
        <f t="shared" si="43"/>
        <v>129428.53</v>
      </c>
      <c r="F188" s="52">
        <f t="shared" si="31"/>
        <v>92.880106086747986</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11488.51</v>
      </c>
      <c r="E190" s="242">
        <v>14316.75</v>
      </c>
      <c r="F190" s="52">
        <f t="shared" si="31"/>
        <v>124.61798788528714</v>
      </c>
    </row>
    <row r="191" spans="1:6" ht="12.75" customHeight="1" x14ac:dyDescent="0.2">
      <c r="A191" s="53">
        <v>3293</v>
      </c>
      <c r="B191" s="85" t="s">
        <v>426</v>
      </c>
      <c r="C191" s="50" t="s">
        <v>427</v>
      </c>
      <c r="D191" s="242">
        <v>54395.5</v>
      </c>
      <c r="E191" s="242">
        <v>46009.07</v>
      </c>
      <c r="F191" s="52">
        <f t="shared" si="31"/>
        <v>84.582493037107852</v>
      </c>
    </row>
    <row r="192" spans="1:6" ht="12.75" customHeight="1" x14ac:dyDescent="0.2">
      <c r="A192" s="53">
        <v>3294</v>
      </c>
      <c r="B192" s="85" t="s">
        <v>428</v>
      </c>
      <c r="C192" s="50" t="s">
        <v>429</v>
      </c>
      <c r="D192" s="242">
        <v>15354.99</v>
      </c>
      <c r="E192" s="242">
        <v>18720.830000000002</v>
      </c>
      <c r="F192" s="52">
        <f t="shared" si="31"/>
        <v>121.9201705764706</v>
      </c>
    </row>
    <row r="193" spans="1:6" ht="12.75" customHeight="1" x14ac:dyDescent="0.2">
      <c r="A193" s="53">
        <v>3295</v>
      </c>
      <c r="B193" s="85" t="s">
        <v>430</v>
      </c>
      <c r="C193" s="50" t="s">
        <v>431</v>
      </c>
      <c r="D193" s="242">
        <v>2785.46</v>
      </c>
      <c r="E193" s="242">
        <v>2455.0700000000002</v>
      </c>
      <c r="F193" s="52">
        <f t="shared" si="31"/>
        <v>88.138763435841838</v>
      </c>
    </row>
    <row r="194" spans="1:6" ht="12.75" customHeight="1" x14ac:dyDescent="0.2">
      <c r="A194" s="53" t="s">
        <v>432</v>
      </c>
      <c r="B194" s="85" t="s">
        <v>433</v>
      </c>
      <c r="C194" s="50" t="s">
        <v>432</v>
      </c>
      <c r="D194" s="242">
        <v>1954.56</v>
      </c>
      <c r="E194" s="242">
        <v>0</v>
      </c>
      <c r="F194" s="52">
        <f t="shared" si="31"/>
        <v>0</v>
      </c>
    </row>
    <row r="195" spans="1:6" ht="12.75" customHeight="1" x14ac:dyDescent="0.2">
      <c r="A195" s="53">
        <v>3299</v>
      </c>
      <c r="B195" s="85" t="s">
        <v>434</v>
      </c>
      <c r="C195" s="50" t="s">
        <v>435</v>
      </c>
      <c r="D195" s="242">
        <v>53371.09</v>
      </c>
      <c r="E195" s="242">
        <v>47926.81</v>
      </c>
      <c r="F195" s="52">
        <f t="shared" si="31"/>
        <v>89.799196531305626</v>
      </c>
    </row>
    <row r="196" spans="1:6" ht="12.75" customHeight="1" x14ac:dyDescent="0.2">
      <c r="A196" s="53">
        <v>34</v>
      </c>
      <c r="B196" s="232" t="s">
        <v>436</v>
      </c>
      <c r="C196" s="50" t="s">
        <v>437</v>
      </c>
      <c r="D196" s="51">
        <f t="shared" ref="D196:E196" si="44">D197+D202+D210</f>
        <v>13293.32</v>
      </c>
      <c r="E196" s="51">
        <f t="shared" si="44"/>
        <v>10259.36</v>
      </c>
      <c r="F196" s="52">
        <f t="shared" si="31"/>
        <v>77.17680759960642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13293.32</v>
      </c>
      <c r="E210" s="51">
        <f t="shared" si="47"/>
        <v>10259.36</v>
      </c>
      <c r="F210" s="52">
        <f t="shared" si="31"/>
        <v>77.17680759960642</v>
      </c>
    </row>
    <row r="211" spans="1:6" ht="12.75" customHeight="1" x14ac:dyDescent="0.2">
      <c r="A211" s="53">
        <v>3431</v>
      </c>
      <c r="B211" s="232" t="s">
        <v>466</v>
      </c>
      <c r="C211" s="50" t="s">
        <v>467</v>
      </c>
      <c r="D211" s="242">
        <v>10563.48</v>
      </c>
      <c r="E211" s="242">
        <v>9729.74</v>
      </c>
      <c r="F211" s="52">
        <f t="shared" si="31"/>
        <v>92.10733584008301</v>
      </c>
    </row>
    <row r="212" spans="1:6" ht="12.75" customHeight="1" x14ac:dyDescent="0.2">
      <c r="A212" s="53">
        <v>3432</v>
      </c>
      <c r="B212" s="85" t="s">
        <v>468</v>
      </c>
      <c r="C212" s="50" t="s">
        <v>469</v>
      </c>
      <c r="D212" s="242">
        <v>415.62</v>
      </c>
      <c r="E212" s="242">
        <v>517.95000000000005</v>
      </c>
      <c r="F212" s="52">
        <f t="shared" si="31"/>
        <v>124.62104807275878</v>
      </c>
    </row>
    <row r="213" spans="1:6" ht="12.75" customHeight="1" x14ac:dyDescent="0.2">
      <c r="A213" s="53">
        <v>3433</v>
      </c>
      <c r="B213" s="85" t="s">
        <v>470</v>
      </c>
      <c r="C213" s="50" t="s">
        <v>471</v>
      </c>
      <c r="D213" s="242">
        <v>2314.2199999999998</v>
      </c>
      <c r="E213" s="242">
        <v>11.67</v>
      </c>
      <c r="F213" s="52">
        <f t="shared" si="31"/>
        <v>0.5042735781386386</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48019.97</v>
      </c>
      <c r="E224" s="51">
        <f t="shared" si="51"/>
        <v>15721.34</v>
      </c>
      <c r="F224" s="52">
        <f t="shared" ref="F224:F235" si="52">IF(D224&lt;&gt;0,IF(E224/D224&gt;=100,"&gt;&gt;100",E224/D224*100),"-")</f>
        <v>32.739170807478644</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48019.97</v>
      </c>
      <c r="E247" s="51">
        <f t="shared" si="62"/>
        <v>15721.34</v>
      </c>
      <c r="F247" s="52">
        <f t="shared" si="61"/>
        <v>32.739170807478644</v>
      </c>
    </row>
    <row r="248" spans="1:6" ht="12.75" customHeight="1" x14ac:dyDescent="0.2">
      <c r="A248" s="53" t="s">
        <v>540</v>
      </c>
      <c r="B248" s="85" t="s">
        <v>202</v>
      </c>
      <c r="C248" s="50" t="s">
        <v>540</v>
      </c>
      <c r="D248" s="242">
        <v>0</v>
      </c>
      <c r="E248" s="242">
        <v>15721.34</v>
      </c>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48019.97</v>
      </c>
      <c r="E250" s="242"/>
      <c r="F250" s="52">
        <f t="shared" si="61"/>
        <v>0</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11530.26</v>
      </c>
      <c r="E252" s="51">
        <f t="shared" si="63"/>
        <v>7647.84</v>
      </c>
      <c r="F252" s="52">
        <f t="shared" ref="F252:F258" si="64">IF(D252&lt;&gt;0,IF(E252/D252&gt;=100,"&gt;&gt;100",E252/D252*100),"-")</f>
        <v>66.328426245375212</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11530.26</v>
      </c>
      <c r="E259" s="51">
        <f t="shared" si="66"/>
        <v>7647.84</v>
      </c>
      <c r="F259" s="52">
        <f t="shared" ref="F259:F262" si="67">IF(D259&lt;&gt;0,IF(E259/D259&gt;=100,"&gt;&gt;100",E259/D259*100),"-")</f>
        <v>66.328426245375212</v>
      </c>
    </row>
    <row r="260" spans="1:6" ht="12.75" customHeight="1" x14ac:dyDescent="0.2">
      <c r="A260" s="53">
        <v>3721</v>
      </c>
      <c r="B260" s="85" t="s">
        <v>560</v>
      </c>
      <c r="C260" s="50" t="s">
        <v>561</v>
      </c>
      <c r="D260" s="242">
        <v>11530.26</v>
      </c>
      <c r="E260" s="242">
        <v>7647.84</v>
      </c>
      <c r="F260" s="52">
        <f t="shared" si="67"/>
        <v>66.328426245375212</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3523.22</v>
      </c>
      <c r="E263" s="51">
        <f t="shared" si="68"/>
        <v>1792.72</v>
      </c>
      <c r="F263" s="52">
        <f t="shared" ref="F263:F267" si="69">IF(D263&lt;&gt;0,IF(E263/D263&gt;=100,"&gt;&gt;100",E263/D263*100),"-")</f>
        <v>50.882999074710064</v>
      </c>
    </row>
    <row r="264" spans="1:6" ht="12.75" customHeight="1" x14ac:dyDescent="0.2">
      <c r="A264" s="53">
        <v>381</v>
      </c>
      <c r="B264" s="85" t="s">
        <v>568</v>
      </c>
      <c r="C264" s="50" t="s">
        <v>569</v>
      </c>
      <c r="D264" s="51">
        <f t="shared" ref="D264:E264" si="70">SUM(D265:D267)</f>
        <v>2527.2199999999998</v>
      </c>
      <c r="E264" s="51">
        <f t="shared" si="70"/>
        <v>1792.72</v>
      </c>
      <c r="F264" s="52">
        <f t="shared" si="69"/>
        <v>70.936443997752477</v>
      </c>
    </row>
    <row r="265" spans="1:6" ht="12.75" customHeight="1" x14ac:dyDescent="0.2">
      <c r="A265" s="53">
        <v>3811</v>
      </c>
      <c r="B265" s="85" t="s">
        <v>570</v>
      </c>
      <c r="C265" s="50" t="s">
        <v>571</v>
      </c>
      <c r="D265" s="242">
        <v>2527.2199999999998</v>
      </c>
      <c r="E265" s="242">
        <v>1792.72</v>
      </c>
      <c r="F265" s="52">
        <f t="shared" si="69"/>
        <v>70.936443997752477</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996</v>
      </c>
      <c r="E268" s="51">
        <f t="shared" si="71"/>
        <v>0</v>
      </c>
      <c r="F268" s="52">
        <f t="shared" ref="F268:F272" si="72">IF(D268&lt;&gt;0,IF(E268/D268&gt;=100,"&gt;&gt;100",E268/D268*100),"-")</f>
        <v>0</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996</v>
      </c>
      <c r="E270" s="242"/>
      <c r="F270" s="52">
        <f t="shared" si="72"/>
        <v>0</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5056639.09</v>
      </c>
      <c r="E289" s="51">
        <f t="shared" si="79"/>
        <v>5539996.5699999994</v>
      </c>
      <c r="F289" s="52">
        <f t="shared" si="76"/>
        <v>109.55886847759982</v>
      </c>
    </row>
    <row r="290" spans="1:6" ht="12.75" customHeight="1" x14ac:dyDescent="0.2">
      <c r="A290" s="53" t="s">
        <v>609</v>
      </c>
      <c r="B290" s="85" t="s">
        <v>620</v>
      </c>
      <c r="C290" s="50" t="s">
        <v>621</v>
      </c>
      <c r="D290" s="51">
        <f>IF(D6&gt;=D289,D6-D289,0)</f>
        <v>0</v>
      </c>
      <c r="E290" s="51">
        <f>IF(E6&gt;=E289,E6-E289,0)</f>
        <v>0</v>
      </c>
      <c r="F290" s="52" t="str">
        <f t="shared" si="76"/>
        <v>-</v>
      </c>
    </row>
    <row r="291" spans="1:6" ht="12.75" customHeight="1" x14ac:dyDescent="0.2">
      <c r="A291" s="53" t="s">
        <v>609</v>
      </c>
      <c r="B291" s="85" t="s">
        <v>622</v>
      </c>
      <c r="C291" s="50" t="s">
        <v>623</v>
      </c>
      <c r="D291" s="51">
        <f>IF(D289&gt;=D6,D289-D6,0)</f>
        <v>149232.1799999997</v>
      </c>
      <c r="E291" s="51">
        <f>IF(E289&gt;=E6,E289-E6,0)</f>
        <v>230615.75999999885</v>
      </c>
      <c r="F291" s="52">
        <f t="shared" si="76"/>
        <v>154.53487310846717</v>
      </c>
    </row>
    <row r="292" spans="1:6" ht="12.75" customHeight="1" x14ac:dyDescent="0.2">
      <c r="A292" s="53">
        <v>92211</v>
      </c>
      <c r="B292" s="85" t="s">
        <v>624</v>
      </c>
      <c r="C292" s="50" t="s">
        <v>625</v>
      </c>
      <c r="D292" s="242">
        <v>2892767.04</v>
      </c>
      <c r="E292" s="242">
        <v>2617053.77</v>
      </c>
      <c r="F292" s="52">
        <f t="shared" si="76"/>
        <v>90.468874050777345</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61101.760000000002</v>
      </c>
      <c r="E294" s="242">
        <v>35105.870000000003</v>
      </c>
      <c r="F294" s="52">
        <f t="shared" si="76"/>
        <v>57.454760713930341</v>
      </c>
    </row>
    <row r="295" spans="1:6" ht="24" x14ac:dyDescent="0.2">
      <c r="A295" s="53">
        <v>9661</v>
      </c>
      <c r="B295" s="85" t="s">
        <v>630</v>
      </c>
      <c r="C295" s="50" t="s">
        <v>631</v>
      </c>
      <c r="D295" s="242">
        <v>22458.79</v>
      </c>
      <c r="E295" s="242">
        <v>2686.28</v>
      </c>
      <c r="F295" s="52">
        <f t="shared" si="76"/>
        <v>11.960929328783966</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1197.4100000000001</v>
      </c>
      <c r="E298" s="51">
        <f t="shared" si="80"/>
        <v>389.75</v>
      </c>
      <c r="F298" s="52">
        <f t="shared" ref="F298:F418" si="81">IF(D298&lt;&gt;0,IF(E298/D298&gt;=100,"&gt;&gt;100",E298/D298*100),"-")</f>
        <v>32.549419163026869</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1197.4100000000001</v>
      </c>
      <c r="E311" s="51">
        <f t="shared" si="85"/>
        <v>389.75</v>
      </c>
      <c r="F311" s="52">
        <f t="shared" si="81"/>
        <v>32.549419163026869</v>
      </c>
    </row>
    <row r="312" spans="1:6" ht="12.75" customHeight="1" x14ac:dyDescent="0.2">
      <c r="A312" s="53">
        <v>721</v>
      </c>
      <c r="B312" s="85" t="s">
        <v>663</v>
      </c>
      <c r="C312" s="50" t="s">
        <v>664</v>
      </c>
      <c r="D312" s="51">
        <f t="shared" ref="D312:E312" si="86">SUM(D313:D316)</f>
        <v>401.06</v>
      </c>
      <c r="E312" s="51">
        <f t="shared" si="86"/>
        <v>189.75</v>
      </c>
      <c r="F312" s="52">
        <f t="shared" si="81"/>
        <v>47.312122874382887</v>
      </c>
    </row>
    <row r="313" spans="1:6" ht="12.75" customHeight="1" x14ac:dyDescent="0.2">
      <c r="A313" s="53">
        <v>7211</v>
      </c>
      <c r="B313" s="85" t="s">
        <v>665</v>
      </c>
      <c r="C313" s="50" t="s">
        <v>666</v>
      </c>
      <c r="D313" s="242">
        <v>401.06</v>
      </c>
      <c r="E313" s="242">
        <v>189.75</v>
      </c>
      <c r="F313" s="52">
        <f t="shared" si="81"/>
        <v>47.312122874382887</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796.35</v>
      </c>
      <c r="E317" s="51">
        <f t="shared" si="87"/>
        <v>200</v>
      </c>
      <c r="F317" s="52">
        <f t="shared" si="81"/>
        <v>25.114585295410308</v>
      </c>
    </row>
    <row r="318" spans="1:6" ht="12.75" customHeight="1" x14ac:dyDescent="0.2">
      <c r="A318" s="53">
        <v>7221</v>
      </c>
      <c r="B318" s="85" t="s">
        <v>675</v>
      </c>
      <c r="C318" s="50" t="s">
        <v>676</v>
      </c>
      <c r="D318" s="242">
        <v>0</v>
      </c>
      <c r="E318" s="242">
        <v>200</v>
      </c>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796.35</v>
      </c>
      <c r="E323" s="242"/>
      <c r="F323" s="52">
        <f t="shared" si="81"/>
        <v>0</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127873.34</v>
      </c>
      <c r="E350" s="51">
        <f t="shared" si="95"/>
        <v>64593.030000000006</v>
      </c>
      <c r="F350" s="52">
        <f t="shared" si="81"/>
        <v>50.513289165669725</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127873.34</v>
      </c>
      <c r="E363" s="51">
        <f t="shared" si="99"/>
        <v>64593.030000000006</v>
      </c>
      <c r="F363" s="52">
        <f t="shared" si="81"/>
        <v>50.513289165669725</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106193.37</v>
      </c>
      <c r="E369" s="51">
        <f t="shared" si="101"/>
        <v>44725.880000000005</v>
      </c>
      <c r="F369" s="52">
        <f t="shared" si="81"/>
        <v>42.11739395783372</v>
      </c>
    </row>
    <row r="370" spans="1:6" ht="12.75" customHeight="1" x14ac:dyDescent="0.2">
      <c r="A370" s="53">
        <v>4221</v>
      </c>
      <c r="B370" s="85" t="s">
        <v>675</v>
      </c>
      <c r="C370" s="50" t="s">
        <v>767</v>
      </c>
      <c r="D370" s="242">
        <v>59964.68</v>
      </c>
      <c r="E370" s="242">
        <v>38029.22</v>
      </c>
      <c r="F370" s="52">
        <f t="shared" si="81"/>
        <v>63.419366200236539</v>
      </c>
    </row>
    <row r="371" spans="1:6" ht="12.75" customHeight="1" x14ac:dyDescent="0.2">
      <c r="A371" s="53">
        <v>4222</v>
      </c>
      <c r="B371" s="85" t="s">
        <v>768</v>
      </c>
      <c r="C371" s="50" t="s">
        <v>769</v>
      </c>
      <c r="D371" s="242">
        <v>21529.46</v>
      </c>
      <c r="E371" s="242">
        <v>4505</v>
      </c>
      <c r="F371" s="52">
        <f t="shared" si="81"/>
        <v>20.924816507241704</v>
      </c>
    </row>
    <row r="372" spans="1:6" ht="12.75" customHeight="1" x14ac:dyDescent="0.2">
      <c r="A372" s="53">
        <v>4223</v>
      </c>
      <c r="B372" s="85" t="s">
        <v>679</v>
      </c>
      <c r="C372" s="50" t="s">
        <v>770</v>
      </c>
      <c r="D372" s="242">
        <v>23676.62</v>
      </c>
      <c r="E372" s="242">
        <v>0</v>
      </c>
      <c r="F372" s="52">
        <f t="shared" si="81"/>
        <v>0</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664.26</v>
      </c>
      <c r="E375" s="242">
        <v>772.22</v>
      </c>
      <c r="F375" s="52">
        <f t="shared" si="81"/>
        <v>116.25267214644867</v>
      </c>
    </row>
    <row r="376" spans="1:6" ht="12.75" customHeight="1" x14ac:dyDescent="0.2">
      <c r="A376" s="53">
        <v>4227</v>
      </c>
      <c r="B376" s="232" t="s">
        <v>687</v>
      </c>
      <c r="C376" s="50" t="s">
        <v>774</v>
      </c>
      <c r="D376" s="242">
        <v>358.35</v>
      </c>
      <c r="E376" s="242">
        <v>1419.44</v>
      </c>
      <c r="F376" s="52">
        <f t="shared" si="81"/>
        <v>396.10436723873306</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21679.97</v>
      </c>
      <c r="E383" s="51">
        <f t="shared" si="103"/>
        <v>19867.150000000001</v>
      </c>
      <c r="F383" s="52">
        <f t="shared" si="81"/>
        <v>91.638272562185279</v>
      </c>
    </row>
    <row r="384" spans="1:6" ht="12.75" customHeight="1" x14ac:dyDescent="0.2">
      <c r="A384" s="53">
        <v>4241</v>
      </c>
      <c r="B384" s="85" t="s">
        <v>784</v>
      </c>
      <c r="C384" s="50" t="s">
        <v>785</v>
      </c>
      <c r="D384" s="242">
        <v>21679.97</v>
      </c>
      <c r="E384" s="242">
        <v>19867.150000000001</v>
      </c>
      <c r="F384" s="52">
        <f t="shared" si="81"/>
        <v>91.638272562185279</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126675.93</v>
      </c>
      <c r="E408" s="51">
        <f t="shared" si="111"/>
        <v>64203.280000000006</v>
      </c>
      <c r="F408" s="52">
        <f t="shared" si="81"/>
        <v>50.683093465348946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2909.23</v>
      </c>
      <c r="F411" s="52" t="str">
        <f t="shared" si="81"/>
        <v>-</v>
      </c>
    </row>
    <row r="412" spans="1:6" ht="12.75" customHeight="1" x14ac:dyDescent="0.2">
      <c r="A412" s="53" t="s">
        <v>609</v>
      </c>
      <c r="B412" s="85" t="s">
        <v>830</v>
      </c>
      <c r="C412" s="50" t="s">
        <v>831</v>
      </c>
      <c r="D412" s="51">
        <f>D6+D298</f>
        <v>4908604.32</v>
      </c>
      <c r="E412" s="51">
        <f>E6+E298</f>
        <v>5309770.5600000005</v>
      </c>
      <c r="F412" s="52">
        <f t="shared" si="81"/>
        <v>108.17271496839655</v>
      </c>
    </row>
    <row r="413" spans="1:6" ht="12.75" customHeight="1" x14ac:dyDescent="0.2">
      <c r="A413" s="53" t="s">
        <v>609</v>
      </c>
      <c r="B413" s="85" t="s">
        <v>832</v>
      </c>
      <c r="C413" s="50" t="s">
        <v>833</v>
      </c>
      <c r="D413" s="51">
        <f t="shared" ref="D413:E413" si="112">D289+D350</f>
        <v>5184512.43</v>
      </c>
      <c r="E413" s="51">
        <f t="shared" si="112"/>
        <v>5604589.5999999996</v>
      </c>
      <c r="F413" s="52">
        <f t="shared" si="81"/>
        <v>108.10253954777383</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275908.1099999994</v>
      </c>
      <c r="E415" s="51">
        <f t="shared" si="114"/>
        <v>294819.03999999911</v>
      </c>
      <c r="F415" s="52">
        <f t="shared" si="81"/>
        <v>106.85406818958666</v>
      </c>
    </row>
    <row r="416" spans="1:6" ht="12.75" customHeight="1" x14ac:dyDescent="0.2">
      <c r="A416" s="60" t="s">
        <v>838</v>
      </c>
      <c r="B416" s="232" t="s">
        <v>839</v>
      </c>
      <c r="C416" s="61" t="s">
        <v>840</v>
      </c>
      <c r="D416" s="51">
        <f t="shared" ref="D416:E416" si="115">IF(D292-D293+D409-D410&gt;=0,D292-D293+D409-D410,0)</f>
        <v>2892767.04</v>
      </c>
      <c r="E416" s="51">
        <f t="shared" si="115"/>
        <v>2617053.77</v>
      </c>
      <c r="F416" s="52">
        <f t="shared" si="81"/>
        <v>90.468874050777345</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61101.760000000002</v>
      </c>
      <c r="E418" s="62">
        <f t="shared" si="117"/>
        <v>38015.100000000006</v>
      </c>
      <c r="F418" s="57">
        <f t="shared" si="81"/>
        <v>62.216047459189397</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300000</v>
      </c>
      <c r="E420" s="51">
        <f t="shared" si="118"/>
        <v>2354456.17</v>
      </c>
      <c r="F420" s="52">
        <f t="shared" ref="F420:F647" si="119">IF(D420&lt;&gt;0,IF(E420/D420&gt;=100,"&gt;&gt;100",E420/D420*100),"-")</f>
        <v>784.81872333333331</v>
      </c>
    </row>
    <row r="421" spans="1:6" ht="24" x14ac:dyDescent="0.2">
      <c r="A421" s="53">
        <v>81</v>
      </c>
      <c r="B421" s="232" t="s">
        <v>849</v>
      </c>
      <c r="C421" s="50" t="s">
        <v>850</v>
      </c>
      <c r="D421" s="51">
        <f t="shared" ref="D421:E421" si="120">D422+D427+D430+D434+D435+D442+D447+D455</f>
        <v>300000</v>
      </c>
      <c r="E421" s="51">
        <f t="shared" si="120"/>
        <v>2354456.17</v>
      </c>
      <c r="F421" s="52">
        <f t="shared" si="119"/>
        <v>784.81872333333331</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300000</v>
      </c>
      <c r="E455" s="51">
        <f t="shared" si="127"/>
        <v>2354456.17</v>
      </c>
      <c r="F455" s="52">
        <f t="shared" si="119"/>
        <v>784.81872333333331</v>
      </c>
    </row>
    <row r="456" spans="1:6" ht="24" x14ac:dyDescent="0.2">
      <c r="A456" s="53" t="s">
        <v>919</v>
      </c>
      <c r="B456" s="232" t="s">
        <v>920</v>
      </c>
      <c r="C456" s="50" t="s">
        <v>919</v>
      </c>
      <c r="D456" s="242">
        <v>300000</v>
      </c>
      <c r="E456" s="242">
        <v>2354456.17</v>
      </c>
      <c r="F456" s="52">
        <f t="shared" si="119"/>
        <v>784.81872333333331</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1500000</v>
      </c>
      <c r="F528" s="52" t="str">
        <f t="shared" si="119"/>
        <v>-</v>
      </c>
    </row>
    <row r="529" spans="1:6" ht="24" x14ac:dyDescent="0.2">
      <c r="A529" s="53">
        <v>51</v>
      </c>
      <c r="B529" s="85" t="s">
        <v>1065</v>
      </c>
      <c r="C529" s="50" t="s">
        <v>1066</v>
      </c>
      <c r="D529" s="51">
        <f t="shared" ref="D529:E529" si="149">D530+D535+D538+D542+D543+D550+D555+D563</f>
        <v>0</v>
      </c>
      <c r="E529" s="51">
        <f t="shared" si="149"/>
        <v>1500000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1500000</v>
      </c>
      <c r="F563" s="52" t="str">
        <f t="shared" si="119"/>
        <v>-</v>
      </c>
    </row>
    <row r="564" spans="1:6" ht="12.75" customHeight="1" x14ac:dyDescent="0.2">
      <c r="A564" s="53" t="s">
        <v>1135</v>
      </c>
      <c r="B564" s="85" t="s">
        <v>1136</v>
      </c>
      <c r="C564" s="50" t="s">
        <v>1135</v>
      </c>
      <c r="D564" s="242">
        <v>0</v>
      </c>
      <c r="E564" s="242">
        <v>1500000</v>
      </c>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300000</v>
      </c>
      <c r="E635" s="51">
        <f t="shared" si="178"/>
        <v>854456.16999999993</v>
      </c>
      <c r="F635" s="52">
        <f t="shared" si="119"/>
        <v>284.81872333333331</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2654456.17</v>
      </c>
      <c r="E638" s="242">
        <v>2354456.17</v>
      </c>
      <c r="F638" s="52">
        <f t="shared" si="119"/>
        <v>88.698250007269849</v>
      </c>
    </row>
    <row r="639" spans="1:6" ht="12.75" customHeight="1" x14ac:dyDescent="0.2">
      <c r="A639" s="53" t="s">
        <v>609</v>
      </c>
      <c r="B639" s="85" t="s">
        <v>1276</v>
      </c>
      <c r="C639" s="50" t="s">
        <v>1277</v>
      </c>
      <c r="D639" s="51">
        <f t="shared" ref="D639:E639" si="180">D412+D420</f>
        <v>5208604.32</v>
      </c>
      <c r="E639" s="51">
        <f t="shared" si="180"/>
        <v>7664226.7300000004</v>
      </c>
      <c r="F639" s="52">
        <f t="shared" si="119"/>
        <v>147.14549731817601</v>
      </c>
    </row>
    <row r="640" spans="1:6" ht="12.75" customHeight="1" x14ac:dyDescent="0.2">
      <c r="A640" s="53" t="s">
        <v>609</v>
      </c>
      <c r="B640" s="85" t="s">
        <v>1278</v>
      </c>
      <c r="C640" s="50" t="s">
        <v>1279</v>
      </c>
      <c r="D640" s="51">
        <f t="shared" ref="D640:E640" si="181">D413+D528</f>
        <v>5184512.43</v>
      </c>
      <c r="E640" s="51">
        <f t="shared" si="181"/>
        <v>7104589.5999999996</v>
      </c>
      <c r="F640" s="52">
        <f t="shared" si="119"/>
        <v>137.03486481948698</v>
      </c>
    </row>
    <row r="641" spans="1:6" ht="12.75" customHeight="1" x14ac:dyDescent="0.2">
      <c r="A641" s="53" t="s">
        <v>609</v>
      </c>
      <c r="B641" s="85" t="s">
        <v>1280</v>
      </c>
      <c r="C641" s="50" t="s">
        <v>1281</v>
      </c>
      <c r="D641" s="51">
        <f t="shared" ref="D641:E641" si="182">IF(D639&gt;=D640,D639-D640,0)</f>
        <v>24091.890000000596</v>
      </c>
      <c r="E641" s="51">
        <f t="shared" si="182"/>
        <v>559637.13000000082</v>
      </c>
      <c r="F641" s="52">
        <f t="shared" si="119"/>
        <v>2322.9274664627264</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238310.87000000011</v>
      </c>
      <c r="E643" s="51">
        <f t="shared" si="184"/>
        <v>262597.60000000009</v>
      </c>
      <c r="F643" s="52">
        <f t="shared" si="119"/>
        <v>110.19119690176112</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262402.76000000071</v>
      </c>
      <c r="E645" s="51">
        <f t="shared" si="186"/>
        <v>822234.73000000091</v>
      </c>
      <c r="F645" s="52">
        <f t="shared" si="119"/>
        <v>313.34835426273668</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284317.59999999998</v>
      </c>
      <c r="E647" s="243">
        <v>337646.17</v>
      </c>
      <c r="F647" s="57">
        <f t="shared" si="119"/>
        <v>118.75668970193895</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559721.29</v>
      </c>
      <c r="E649" s="242">
        <v>443528.59</v>
      </c>
      <c r="F649" s="52">
        <f t="shared" ref="F649:F724" si="188">IF(D649&lt;&gt;0,IF(E649/D649&gt;=100,"&gt;&gt;100",E649/D649*100),"-")</f>
        <v>79.240971877271278</v>
      </c>
    </row>
    <row r="650" spans="1:6" ht="12.75" customHeight="1" x14ac:dyDescent="0.2">
      <c r="A650" s="53" t="s">
        <v>1297</v>
      </c>
      <c r="B650" s="85" t="s">
        <v>1298</v>
      </c>
      <c r="C650" s="50" t="s">
        <v>1297</v>
      </c>
      <c r="D650" s="242">
        <v>5182488.55</v>
      </c>
      <c r="E650" s="242">
        <v>7776239.6900000004</v>
      </c>
      <c r="F650" s="52">
        <f t="shared" si="188"/>
        <v>150.04837183866042</v>
      </c>
    </row>
    <row r="651" spans="1:6" ht="12.75" customHeight="1" x14ac:dyDescent="0.2">
      <c r="A651" s="53" t="s">
        <v>1299</v>
      </c>
      <c r="B651" s="85" t="s">
        <v>1300</v>
      </c>
      <c r="C651" s="50" t="s">
        <v>1299</v>
      </c>
      <c r="D651" s="242">
        <v>5298681.25</v>
      </c>
      <c r="E651" s="242">
        <v>7136427.0199999996</v>
      </c>
      <c r="F651" s="52">
        <f t="shared" si="188"/>
        <v>134.68307836029956</v>
      </c>
    </row>
    <row r="652" spans="1:6" ht="24" x14ac:dyDescent="0.2">
      <c r="A652" s="53">
        <v>11</v>
      </c>
      <c r="B652" s="85" t="s">
        <v>1301</v>
      </c>
      <c r="C652" s="50" t="s">
        <v>1302</v>
      </c>
      <c r="D652" s="51">
        <f t="shared" ref="D652:E652" si="189">+D649+D650-D651</f>
        <v>443528.58999999985</v>
      </c>
      <c r="E652" s="51">
        <f t="shared" si="189"/>
        <v>1083341.2600000007</v>
      </c>
      <c r="F652" s="52">
        <f t="shared" si="188"/>
        <v>244.25511329495154</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110</v>
      </c>
      <c r="E654" s="262">
        <v>105</v>
      </c>
      <c r="F654" s="52">
        <f t="shared" si="188"/>
        <v>95.454545454545453</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99</v>
      </c>
      <c r="E656" s="262">
        <v>98</v>
      </c>
      <c r="F656" s="52">
        <f t="shared" si="188"/>
        <v>98.98989898989899</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15967.82</v>
      </c>
      <c r="E670" s="242">
        <v>3589.07</v>
      </c>
      <c r="F670" s="52">
        <f t="shared" si="188"/>
        <v>22.476894153365958</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9308.89</v>
      </c>
      <c r="E676" s="242">
        <v>20373</v>
      </c>
      <c r="F676" s="52">
        <f t="shared" si="188"/>
        <v>218.85530927962412</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63701.29</v>
      </c>
      <c r="E696" s="242">
        <v>13547.67</v>
      </c>
      <c r="F696" s="52">
        <f t="shared" si="188"/>
        <v>21.267497094642824</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790430.1</v>
      </c>
      <c r="E710" s="242">
        <v>543703.06000000006</v>
      </c>
      <c r="F710" s="52">
        <f t="shared" si="188"/>
        <v>68.785723114542336</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v>564.57000000000005</v>
      </c>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4194.8</v>
      </c>
      <c r="E716" s="242">
        <v>4556.92</v>
      </c>
      <c r="F716" s="52">
        <f t="shared" si="188"/>
        <v>108.63259273386096</v>
      </c>
    </row>
    <row r="717" spans="1:6" ht="12.75" customHeight="1" x14ac:dyDescent="0.2">
      <c r="A717" s="53">
        <v>31215</v>
      </c>
      <c r="B717" s="85" t="s">
        <v>1414</v>
      </c>
      <c r="C717" s="50" t="s">
        <v>1415</v>
      </c>
      <c r="D717" s="242">
        <v>3963.29</v>
      </c>
      <c r="E717" s="242">
        <v>1765.76</v>
      </c>
      <c r="F717" s="52">
        <f t="shared" si="188"/>
        <v>44.552884093770579</v>
      </c>
    </row>
    <row r="718" spans="1:6" ht="12.75" customHeight="1" x14ac:dyDescent="0.2">
      <c r="A718" s="53">
        <v>32121</v>
      </c>
      <c r="B718" s="85" t="s">
        <v>1416</v>
      </c>
      <c r="C718" s="50" t="s">
        <v>1417</v>
      </c>
      <c r="D718" s="242">
        <v>30667.56</v>
      </c>
      <c r="E718" s="242">
        <v>23496.5</v>
      </c>
      <c r="F718" s="52">
        <f t="shared" si="188"/>
        <v>76.616789858730201</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6973.87</v>
      </c>
      <c r="E720" s="242">
        <v>15952.2</v>
      </c>
      <c r="F720" s="52">
        <f t="shared" si="188"/>
        <v>228.74243425816658</v>
      </c>
    </row>
    <row r="721" spans="1:6" ht="12.75" customHeight="1" x14ac:dyDescent="0.2">
      <c r="A721" s="53" t="s">
        <v>1422</v>
      </c>
      <c r="B721" s="85" t="s">
        <v>1423</v>
      </c>
      <c r="C721" s="50" t="s">
        <v>1422</v>
      </c>
      <c r="D721" s="242">
        <v>195596.01</v>
      </c>
      <c r="E721" s="242">
        <v>136102.78</v>
      </c>
      <c r="F721" s="52">
        <f t="shared" si="188"/>
        <v>69.583617784432306</v>
      </c>
    </row>
    <row r="722" spans="1:6" ht="12.75" customHeight="1" x14ac:dyDescent="0.2">
      <c r="A722" s="53" t="s">
        <v>1424</v>
      </c>
      <c r="B722" s="85" t="s">
        <v>1425</v>
      </c>
      <c r="C722" s="50" t="s">
        <v>1424</v>
      </c>
      <c r="D722" s="242">
        <v>57027.56</v>
      </c>
      <c r="E722" s="242">
        <v>51005.78</v>
      </c>
      <c r="F722" s="52">
        <f t="shared" si="188"/>
        <v>89.440579256766384</v>
      </c>
    </row>
    <row r="723" spans="1:6" ht="12.75" customHeight="1" x14ac:dyDescent="0.2">
      <c r="A723" s="53" t="s">
        <v>1426</v>
      </c>
      <c r="B723" s="85" t="s">
        <v>1427</v>
      </c>
      <c r="C723" s="50" t="s">
        <v>1426</v>
      </c>
      <c r="D723" s="242">
        <v>120400.33</v>
      </c>
      <c r="E723" s="242">
        <v>100121.5</v>
      </c>
      <c r="F723" s="52">
        <f t="shared" si="188"/>
        <v>83.157164104118323</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1167.83</v>
      </c>
      <c r="E726" s="242">
        <v>4012.28</v>
      </c>
      <c r="F726" s="52">
        <f t="shared" si="190"/>
        <v>343.56712877730496</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11530.26</v>
      </c>
      <c r="E819" s="242">
        <v>7647.84</v>
      </c>
      <c r="F819" s="52">
        <f t="shared" si="190"/>
        <v>66.328426245375212</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78" workbookViewId="0">
      <selection activeCell="E292" sqref="E29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6513409.5899999999</v>
      </c>
      <c r="E6" s="229">
        <f t="shared" si="0"/>
        <v>6218943.9199999999</v>
      </c>
      <c r="F6" s="230">
        <f t="shared" ref="F6:F260" si="1">IF(D6&gt;0,IF(E6/D6&gt;=100,"&gt;&gt;100",E6/D6*100),"-")</f>
        <v>95.479085632015341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3342883.8099999991</v>
      </c>
      <c r="E7" s="104">
        <f t="shared" si="2"/>
        <v>3247988.04</v>
      </c>
      <c r="F7" s="93">
        <f t="shared" si="1"/>
        <v>97.161260295194069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107488.88</v>
      </c>
      <c r="E8" s="104">
        <f>E9+E10-E11</f>
        <v>107488.88</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107488.88</v>
      </c>
      <c r="E10" s="247">
        <v>107488.88</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3186932.5199999996</v>
      </c>
      <c r="E12" s="104">
        <f t="shared" si="3"/>
        <v>3087675.68</v>
      </c>
      <c r="F12" s="93">
        <f t="shared" si="1"/>
        <v>96.885505438941664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2884835.25</v>
      </c>
      <c r="E13" s="104">
        <f t="shared" si="4"/>
        <v>2825308.29</v>
      </c>
      <c r="F13" s="93">
        <f t="shared" si="1"/>
        <v>97.936555995702008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4762154.08</v>
      </c>
      <c r="E15" s="247">
        <v>4762154.08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1877318.83</v>
      </c>
      <c r="E18" s="247">
        <v>1936845.79</v>
      </c>
      <c r="F18" s="93">
        <f t="shared" si="1"/>
        <v>103.17084978048187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240287.64999999967</v>
      </c>
      <c r="E19" s="104">
        <f t="shared" si="5"/>
        <v>196432.27000000002</v>
      </c>
      <c r="F19" s="93">
        <f t="shared" si="1"/>
        <v>81.748799823877874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1353381.47</v>
      </c>
      <c r="E20" s="247">
        <v>1355398.34</v>
      </c>
      <c r="F20" s="93">
        <f t="shared" si="1"/>
        <v>100.14902450230829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62072.5</v>
      </c>
      <c r="E21" s="247">
        <v>35153.86</v>
      </c>
      <c r="F21" s="93">
        <f t="shared" si="1"/>
        <v>56.633549478432478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161133.94</v>
      </c>
      <c r="E22" s="247">
        <v>154963.85</v>
      </c>
      <c r="F22" s="93">
        <f t="shared" si="1"/>
        <v>96.17083154548321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5122.3999999999996</v>
      </c>
      <c r="E24" s="247">
        <v>5122.3999999999996</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40382.660000000003</v>
      </c>
      <c r="E25" s="247">
        <v>39433.78</v>
      </c>
      <c r="F25" s="93">
        <f t="shared" si="1"/>
        <v>97.650278609680484</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32433.51</v>
      </c>
      <c r="E26" s="247">
        <v>33720.400000000001</v>
      </c>
      <c r="F26" s="93">
        <f t="shared" si="1"/>
        <v>103.96777900387595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1414238.83</v>
      </c>
      <c r="E28" s="247">
        <v>1427360.36</v>
      </c>
      <c r="F28" s="93">
        <f t="shared" si="1"/>
        <v>100.92781570705422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23758.87</v>
      </c>
      <c r="E30" s="247">
        <v>23758.87</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23758.87</v>
      </c>
      <c r="E34" s="247">
        <v>23758.87</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61809.619999999995</v>
      </c>
      <c r="E35" s="104">
        <f t="shared" si="7"/>
        <v>65935.12</v>
      </c>
      <c r="F35" s="93">
        <f t="shared" si="1"/>
        <v>106.67452736321627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424532.32</v>
      </c>
      <c r="E36" s="247">
        <v>446459.47</v>
      </c>
      <c r="F36" s="93">
        <f t="shared" si="1"/>
        <v>105.16501311372477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362722.7</v>
      </c>
      <c r="E40" s="247">
        <v>380524.35</v>
      </c>
      <c r="F40" s="93">
        <f t="shared" si="1"/>
        <v>104.90778492771476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42448.86</v>
      </c>
      <c r="E47" s="247">
        <v>42448.89</v>
      </c>
      <c r="F47" s="93">
        <f t="shared" si="1"/>
        <v>100.00007067327603</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42448.86</v>
      </c>
      <c r="E50" s="247">
        <v>42448.89</v>
      </c>
      <c r="F50" s="93">
        <f t="shared" si="1"/>
        <v>100.00007067327603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8026.03</v>
      </c>
      <c r="E51" s="247">
        <v>8026.02</v>
      </c>
      <c r="F51" s="93">
        <f t="shared" si="1"/>
        <v>99.999875405399692</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25573.01</v>
      </c>
      <c r="E54" s="247">
        <v>31119.83</v>
      </c>
      <c r="F54" s="93">
        <f t="shared" si="1"/>
        <v>121.69013346493043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25573.01</v>
      </c>
      <c r="E55" s="247">
        <v>31119.83</v>
      </c>
      <c r="F55" s="93">
        <f t="shared" si="1"/>
        <v>121.69013346493043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40436.379999999997</v>
      </c>
      <c r="E63" s="104">
        <f t="shared" si="12"/>
        <v>44797.46</v>
      </c>
      <c r="F63" s="93">
        <f t="shared" si="1"/>
        <v>110.78504059957891</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40436.379999999997</v>
      </c>
      <c r="E67" s="247">
        <v>44797.46</v>
      </c>
      <c r="F67" s="93">
        <f t="shared" si="1"/>
        <v>110.78504059957891</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3170525.7800000003</v>
      </c>
      <c r="E68" s="104">
        <f t="shared" si="13"/>
        <v>2970955.8800000004</v>
      </c>
      <c r="F68" s="93">
        <f t="shared" si="1"/>
        <v>93.705463577716131</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443528.59</v>
      </c>
      <c r="E69" s="104">
        <f t="shared" si="14"/>
        <v>1083341.26</v>
      </c>
      <c r="F69" s="93">
        <f t="shared" si="1"/>
        <v>244.25511329495126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443528.59</v>
      </c>
      <c r="E70" s="104">
        <f t="shared" si="15"/>
        <v>1083341.26</v>
      </c>
      <c r="F70" s="93">
        <f t="shared" si="1"/>
        <v>244.25511329495126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443528.59</v>
      </c>
      <c r="E72" s="247">
        <v>1083341.26</v>
      </c>
      <c r="F72" s="93">
        <f t="shared" si="1"/>
        <v>244.25511329495126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2378367.14</v>
      </c>
      <c r="E78" s="104">
        <f>E79+SUM(E82:E84)-E85+E86</f>
        <v>1511828.48</v>
      </c>
      <c r="F78" s="93">
        <f t="shared" si="1"/>
        <v>63.565815999291011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2354456.17</v>
      </c>
      <c r="E79" s="104">
        <f t="shared" si="16"/>
        <v>1500000</v>
      </c>
      <c r="F79" s="93">
        <f t="shared" si="1"/>
        <v>63.708979555988087</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2354456.17</v>
      </c>
      <c r="E80" s="247">
        <v>1500000</v>
      </c>
      <c r="F80" s="93">
        <f t="shared" si="1"/>
        <v>63.708979555988087</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7050</v>
      </c>
      <c r="E82" s="247">
        <v>0</v>
      </c>
      <c r="F82" s="93">
        <f t="shared" si="1"/>
        <v>0</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729.18</v>
      </c>
      <c r="E83" s="247"/>
      <c r="F83" s="93">
        <f t="shared" si="1"/>
        <v>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2139.0700000000002</v>
      </c>
      <c r="E84" s="247"/>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13992.72</v>
      </c>
      <c r="E86" s="247">
        <v>11828.48</v>
      </c>
      <c r="F86" s="93">
        <f t="shared" si="1"/>
        <v>84.533100069178829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61213.47</v>
      </c>
      <c r="E146" s="104">
        <f t="shared" si="26"/>
        <v>35230.739999999991</v>
      </c>
      <c r="F146" s="93">
        <f t="shared" si="1"/>
        <v>57.553901126663774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38631.160000000003</v>
      </c>
      <c r="E158" s="247">
        <v>31947.68</v>
      </c>
      <c r="F158" s="93">
        <f t="shared" si="1"/>
        <v>82.699251070897162</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7718</v>
      </c>
      <c r="E159" s="247">
        <v>6549.38</v>
      </c>
      <c r="F159" s="93">
        <f t="shared" si="1"/>
        <v>84.858512568022803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48622.2</v>
      </c>
      <c r="E160" s="247">
        <v>29043.67</v>
      </c>
      <c r="F160" s="93">
        <f t="shared" si="1"/>
        <v>59.733352254731372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33757.89</v>
      </c>
      <c r="E163" s="247">
        <v>32309.99</v>
      </c>
      <c r="F163" s="93">
        <f t="shared" si="1"/>
        <v>95.710928615502937</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3098.98</v>
      </c>
      <c r="E164" s="104">
        <f t="shared" si="28"/>
        <v>2909.23</v>
      </c>
      <c r="F164" s="93">
        <f t="shared" si="1"/>
        <v>93.87701759933914</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3098.98</v>
      </c>
      <c r="E166" s="247">
        <v>2909.23</v>
      </c>
      <c r="F166" s="93">
        <f t="shared" si="1"/>
        <v>93.87701759933914</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284317.59999999998</v>
      </c>
      <c r="E170" s="104">
        <f t="shared" si="29"/>
        <v>337646.17</v>
      </c>
      <c r="F170" s="93">
        <f t="shared" si="1"/>
        <v>118.75668970193895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284317.59999999998</v>
      </c>
      <c r="E173" s="247">
        <v>337646.17</v>
      </c>
      <c r="F173" s="93">
        <f t="shared" si="1"/>
        <v>118.75668970193895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6513409.5899999999</v>
      </c>
      <c r="E175" s="104">
        <f t="shared" si="30"/>
        <v>6218943.9199999999</v>
      </c>
      <c r="F175" s="93">
        <f t="shared" si="1"/>
        <v>95.479085632015341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489466.11</v>
      </c>
      <c r="E176" s="104">
        <f t="shared" si="31"/>
        <v>610706.05000000005</v>
      </c>
      <c r="F176" s="93">
        <f t="shared" si="1"/>
        <v>124.7698334007231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332228.42</v>
      </c>
      <c r="E177" s="104">
        <f t="shared" si="32"/>
        <v>385884.29000000004</v>
      </c>
      <c r="F177" s="93">
        <f t="shared" si="1"/>
        <v>116.15029502894426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282472.02</v>
      </c>
      <c r="E178" s="247">
        <v>342743.65</v>
      </c>
      <c r="F178" s="93">
        <f t="shared" si="1"/>
        <v>121.33720359276646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26836.41</v>
      </c>
      <c r="E179" s="247">
        <v>29450.89</v>
      </c>
      <c r="F179" s="93">
        <f t="shared" si="1"/>
        <v>109.74228669184886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243.08</v>
      </c>
      <c r="E180" s="104">
        <f t="shared" si="33"/>
        <v>205.33</v>
      </c>
      <c r="F180" s="93">
        <f t="shared" si="1"/>
        <v>84.470133289452036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243.08</v>
      </c>
      <c r="E183" s="247">
        <v>205.33</v>
      </c>
      <c r="F183" s="93">
        <f t="shared" si="1"/>
        <v>84.470133289452036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22676.91</v>
      </c>
      <c r="E188" s="247">
        <v>13484.42</v>
      </c>
      <c r="F188" s="93">
        <f t="shared" si="1"/>
        <v>59.463216108367497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20163.849999999999</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157237.69</v>
      </c>
      <c r="E234" s="104">
        <f t="shared" si="40"/>
        <v>204657.91</v>
      </c>
      <c r="F234" s="93">
        <f t="shared" si="1"/>
        <v>130.15830364844459</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157237.69</v>
      </c>
      <c r="E236" s="247">
        <v>204657.91</v>
      </c>
      <c r="F236" s="93">
        <f t="shared" si="1"/>
        <v>130.15830364844459</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6023943.4799999995</v>
      </c>
      <c r="E237" s="104">
        <f t="shared" si="41"/>
        <v>5608237.8700000001</v>
      </c>
      <c r="F237" s="93">
        <f t="shared" si="1"/>
        <v>93.09911171344524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5700438.96</v>
      </c>
      <c r="E238" s="104">
        <f t="shared" si="42"/>
        <v>4747988.04</v>
      </c>
      <c r="F238" s="93">
        <f t="shared" si="1"/>
        <v>83.291621457867521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5700438.96</v>
      </c>
      <c r="E239" s="104">
        <f t="shared" si="43"/>
        <v>4747988.04</v>
      </c>
      <c r="F239" s="93">
        <f t="shared" si="1"/>
        <v>83.291621457867521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392479.12</v>
      </c>
      <c r="E240" s="247">
        <v>392479.12</v>
      </c>
      <c r="F240" s="93">
        <f t="shared" si="1"/>
        <v>100</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5307959.84</v>
      </c>
      <c r="E241" s="247">
        <v>4355508.92</v>
      </c>
      <c r="F241" s="93">
        <f t="shared" si="1"/>
        <v>82.056176973637378</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262402.75999999978</v>
      </c>
      <c r="E245" s="104">
        <f t="shared" si="45"/>
        <v>822234.73000000021</v>
      </c>
      <c r="F245" s="93">
        <f t="shared" si="1"/>
        <v>313.34835426273753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2677145.09</v>
      </c>
      <c r="E246" s="104">
        <f t="shared" si="46"/>
        <v>2328937.9700000002</v>
      </c>
      <c r="F246" s="93">
        <f t="shared" si="1"/>
        <v>86.993341477805387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2677145.09</v>
      </c>
      <c r="E247" s="247">
        <v>2328937.9700000002</v>
      </c>
      <c r="F247" s="93">
        <f t="shared" si="1"/>
        <v>86.993341477805387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2414742.33</v>
      </c>
      <c r="E250" s="104">
        <f t="shared" si="47"/>
        <v>1506703.24</v>
      </c>
      <c r="F250" s="93">
        <f t="shared" si="1"/>
        <v>62.396025500575867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60286.16</v>
      </c>
      <c r="E252" s="247">
        <v>6703.24</v>
      </c>
      <c r="F252" s="93">
        <f t="shared" si="1"/>
        <v>11.119036276319473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2354456.17</v>
      </c>
      <c r="E253" s="247">
        <v>1500000</v>
      </c>
      <c r="F253" s="93">
        <f t="shared" si="1"/>
        <v>63.708979555988087</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61101.760000000002</v>
      </c>
      <c r="E255" s="247">
        <v>35105.870000000003</v>
      </c>
      <c r="F255" s="93">
        <f t="shared" si="1"/>
        <v>57.454760713930341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2909.23</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11613.52</v>
      </c>
      <c r="E259" s="104">
        <f t="shared" si="49"/>
        <v>11613.52</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11613.52</v>
      </c>
      <c r="E260" s="248">
        <v>11613.52</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56120.45</v>
      </c>
      <c r="E264" s="247">
        <v>33717.26</v>
      </c>
      <c r="F264" s="93">
        <f t="shared" si="50"/>
        <v>60.080166855397643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38850.910000000003</v>
      </c>
      <c r="E265" s="247">
        <v>33823.47</v>
      </c>
      <c r="F265" s="93">
        <f t="shared" si="50"/>
        <v>87.059659606428781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3098.98</v>
      </c>
      <c r="E267" s="247">
        <v>2909.23</v>
      </c>
      <c r="F267" s="93">
        <f t="shared" si="50"/>
        <v>93.87701759933914</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6636.65</v>
      </c>
      <c r="E268" s="247">
        <v>9307.11</v>
      </c>
      <c r="F268" s="93">
        <f t="shared" si="50"/>
        <v>140.23807191881448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7343.07</v>
      </c>
      <c r="E269" s="247">
        <v>2508.37</v>
      </c>
      <c r="F269" s="93">
        <f t="shared" si="50"/>
        <v>34.159690701573048</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13</v>
      </c>
      <c r="E271" s="247">
        <v>13</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357.11</v>
      </c>
      <c r="E287" s="247">
        <v>862.9</v>
      </c>
      <c r="F287" s="93">
        <f t="shared" si="50"/>
        <v>241.63423034919211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331871.31</v>
      </c>
      <c r="E288" s="247">
        <v>385021.39</v>
      </c>
      <c r="F288" s="93">
        <f t="shared" si="50"/>
        <v>116.0152680868979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72.02</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20091.830000000002</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14248.52</v>
      </c>
      <c r="E299" s="247">
        <v>3096.63</v>
      </c>
      <c r="F299" s="93">
        <f t="shared" si="50"/>
        <v>21.732994023238906</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7832.18</v>
      </c>
      <c r="E302" s="247">
        <v>10255.370000000001</v>
      </c>
      <c r="F302" s="93">
        <f t="shared" si="50"/>
        <v>130.93889568421565</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6" workbookViewId="0">
      <selection activeCell="E124" sqref="E12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5184512.43</v>
      </c>
      <c r="E114" s="81">
        <f t="shared" si="22"/>
        <v>5604589.5999999996</v>
      </c>
      <c r="F114" s="63">
        <f t="shared" si="1"/>
        <v>108.10253954777383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5184512.43</v>
      </c>
      <c r="E122" s="81">
        <f t="shared" si="25"/>
        <v>5604589.5999999996</v>
      </c>
      <c r="F122" s="63">
        <f t="shared" si="1"/>
        <v>108.10253954777383</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5184512.43</v>
      </c>
      <c r="E123" s="249">
        <v>5604589.5999999996</v>
      </c>
      <c r="F123" s="63">
        <f t="shared" si="1"/>
        <v>108.10253954777383</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5184512.43</v>
      </c>
      <c r="E141" s="106">
        <f t="shared" si="28"/>
        <v>5604589.5999999996</v>
      </c>
      <c r="F141" s="82">
        <f t="shared" si="1"/>
        <v>108.10253954777383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2060</v>
      </c>
      <c r="E5" s="107">
        <f t="shared" si="0"/>
        <v>739.36</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2060</v>
      </c>
      <c r="E22" s="108">
        <f t="shared" si="3"/>
        <v>739.36</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2060</v>
      </c>
      <c r="E23" s="108">
        <f t="shared" si="4"/>
        <v>739.36</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2060</v>
      </c>
      <c r="E25" s="250">
        <v>739.36</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3" workbookViewId="0">
      <selection activeCell="D93" sqref="D9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332228.42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5651487.8299999991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13744.28</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5582594.7899999991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4415805.45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1100271.06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10258.35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6718.8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49541.13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55148.76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5577668.1099999994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11321.09</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5530782.1099999994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4355533.82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1097076.58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10296.1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6718.8</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61156.81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35564.910000000003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406048.13999999966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862.9</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790.88</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790.88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625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165.88</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72.02</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72.02</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405185.24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10255.370000000001</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374766.02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20163.849999999999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2284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sandra maric</cp:lastModifiedBy>
  <cp:lastPrinted>2025-01-30T08:26:31Z</cp:lastPrinted>
  <dcterms:created xsi:type="dcterms:W3CDTF">2022-04-01T05:14:30Z</dcterms:created>
  <dcterms:modified xsi:type="dcterms:W3CDTF">2025-01-30T10:03:05Z</dcterms:modified>
</cp:coreProperties>
</file>