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ocuments\FP\2025-2027\Plan prosinac 2024 - korekcije MZOM\EFOS\"/>
    </mc:Choice>
  </mc:AlternateContent>
  <bookViews>
    <workbookView xWindow="0" yWindow="0" windowWidth="28800" windowHeight="12435"/>
  </bookViews>
  <sheets>
    <sheet name="Posebni di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2" l="1"/>
  <c r="F86" i="2"/>
  <c r="E86" i="2"/>
  <c r="D86" i="2"/>
  <c r="C86" i="2"/>
  <c r="D53" i="2"/>
  <c r="E53" i="2"/>
  <c r="F53" i="2"/>
  <c r="G53" i="2"/>
  <c r="C53" i="2"/>
  <c r="C46" i="2"/>
  <c r="E31" i="2"/>
  <c r="E30" i="2" s="1"/>
  <c r="F31" i="2"/>
  <c r="F30" i="2" s="1"/>
  <c r="G31" i="2"/>
  <c r="G30" i="2" s="1"/>
  <c r="E26" i="2"/>
  <c r="E25" i="2" s="1"/>
  <c r="F26" i="2"/>
  <c r="F25" i="2" s="1"/>
  <c r="G26" i="2"/>
  <c r="G25" i="2" s="1"/>
  <c r="D31" i="2"/>
  <c r="D30" i="2" s="1"/>
  <c r="D29" i="2" s="1"/>
  <c r="D28" i="2" s="1"/>
  <c r="C36" i="2"/>
  <c r="D36" i="2"/>
  <c r="E36" i="2"/>
  <c r="F36" i="2"/>
  <c r="G36" i="2"/>
  <c r="D26" i="2"/>
  <c r="D25" i="2" s="1"/>
  <c r="E46" i="2"/>
  <c r="F46" i="2"/>
  <c r="G46" i="2"/>
  <c r="D46" i="2"/>
  <c r="G95" i="2" l="1"/>
  <c r="F95" i="2"/>
  <c r="E95" i="2"/>
  <c r="D95" i="2"/>
  <c r="C95" i="2"/>
  <c r="G91" i="2"/>
  <c r="F91" i="2"/>
  <c r="E91" i="2"/>
  <c r="D91" i="2"/>
  <c r="D90" i="2" s="1"/>
  <c r="D12" i="2" s="1"/>
  <c r="C91" i="2"/>
  <c r="G81" i="2"/>
  <c r="G80" i="2" s="1"/>
  <c r="F81" i="2"/>
  <c r="F80" i="2" s="1"/>
  <c r="E81" i="2"/>
  <c r="E80" i="2" s="1"/>
  <c r="D81" i="2"/>
  <c r="D80" i="2" s="1"/>
  <c r="C81" i="2"/>
  <c r="E88" i="2"/>
  <c r="F88" i="2"/>
  <c r="G88" i="2"/>
  <c r="C98" i="2"/>
  <c r="C97" i="2" s="1"/>
  <c r="C13" i="2" s="1"/>
  <c r="D98" i="2"/>
  <c r="D97" i="2" s="1"/>
  <c r="D13" i="2" s="1"/>
  <c r="E98" i="2"/>
  <c r="E97" i="2" s="1"/>
  <c r="E13" i="2" s="1"/>
  <c r="F98" i="2"/>
  <c r="F97" i="2" s="1"/>
  <c r="F13" i="2" s="1"/>
  <c r="G98" i="2"/>
  <c r="G97" i="2" s="1"/>
  <c r="G13" i="2" s="1"/>
  <c r="C80" i="2" l="1"/>
  <c r="G90" i="2"/>
  <c r="G12" i="2" s="1"/>
  <c r="E90" i="2"/>
  <c r="E12" i="2" s="1"/>
  <c r="F90" i="2"/>
  <c r="F12" i="2" s="1"/>
  <c r="C90" i="2"/>
  <c r="C12" i="2" s="1"/>
  <c r="D59" i="2" l="1"/>
  <c r="E59" i="2"/>
  <c r="F59" i="2"/>
  <c r="G59" i="2"/>
  <c r="C59" i="2"/>
  <c r="G50" i="2"/>
  <c r="F50" i="2"/>
  <c r="E50" i="2"/>
  <c r="D50" i="2"/>
  <c r="C50" i="2"/>
  <c r="E52" i="2" l="1"/>
  <c r="E11" i="2" s="1"/>
  <c r="G52" i="2"/>
  <c r="G11" i="2" s="1"/>
  <c r="F52" i="2"/>
  <c r="F11" i="2" s="1"/>
  <c r="D45" i="2"/>
  <c r="D10" i="2" s="1"/>
  <c r="C45" i="2"/>
  <c r="C10" i="2" s="1"/>
  <c r="C52" i="2"/>
  <c r="C11" i="2" s="1"/>
  <c r="G45" i="2"/>
  <c r="G10" i="2" s="1"/>
  <c r="D52" i="2"/>
  <c r="D11" i="2" s="1"/>
  <c r="F45" i="2"/>
  <c r="F10" i="2" s="1"/>
  <c r="E45" i="2"/>
  <c r="D77" i="2"/>
  <c r="E77" i="2"/>
  <c r="F77" i="2"/>
  <c r="G77" i="2"/>
  <c r="C77" i="2"/>
  <c r="D72" i="2"/>
  <c r="D71" i="2" s="1"/>
  <c r="E72" i="2"/>
  <c r="F72" i="2"/>
  <c r="G72" i="2"/>
  <c r="C72" i="2"/>
  <c r="C71" i="2" s="1"/>
  <c r="D69" i="2"/>
  <c r="E69" i="2"/>
  <c r="F69" i="2"/>
  <c r="G69" i="2"/>
  <c r="C69" i="2"/>
  <c r="D64" i="2"/>
  <c r="E64" i="2"/>
  <c r="F64" i="2"/>
  <c r="G64" i="2"/>
  <c r="C64" i="2"/>
  <c r="D41" i="2"/>
  <c r="D35" i="2" s="1"/>
  <c r="D34" i="2" s="1"/>
  <c r="D33" i="2" s="1"/>
  <c r="E41" i="2"/>
  <c r="E35" i="2" s="1"/>
  <c r="E34" i="2" s="1"/>
  <c r="E33" i="2" s="1"/>
  <c r="E29" i="2" s="1"/>
  <c r="E28" i="2" s="1"/>
  <c r="F41" i="2"/>
  <c r="F35" i="2" s="1"/>
  <c r="F34" i="2" s="1"/>
  <c r="F33" i="2" s="1"/>
  <c r="F29" i="2" s="1"/>
  <c r="F28" i="2" s="1"/>
  <c r="G41" i="2"/>
  <c r="G35" i="2" s="1"/>
  <c r="G34" i="2" s="1"/>
  <c r="G33" i="2" s="1"/>
  <c r="G29" i="2" s="1"/>
  <c r="G28" i="2" s="1"/>
  <c r="C41" i="2"/>
  <c r="C35" i="2" s="1"/>
  <c r="C34" i="2" s="1"/>
  <c r="C33" i="2" s="1"/>
  <c r="C31" i="2" s="1"/>
  <c r="C30" i="2" s="1"/>
  <c r="C29" i="2" s="1"/>
  <c r="C28" i="2" s="1"/>
  <c r="D20" i="2"/>
  <c r="D19" i="2" s="1"/>
  <c r="E20" i="2"/>
  <c r="E19" i="2" s="1"/>
  <c r="F20" i="2"/>
  <c r="F19" i="2" s="1"/>
  <c r="G20" i="2"/>
  <c r="G19" i="2" s="1"/>
  <c r="C20" i="2"/>
  <c r="C19" i="2" s="1"/>
  <c r="D7" i="2" l="1"/>
  <c r="D9" i="2"/>
  <c r="D18" i="2"/>
  <c r="D17" i="2" s="1"/>
  <c r="G18" i="2"/>
  <c r="G17" i="2" s="1"/>
  <c r="F18" i="2"/>
  <c r="F17" i="2" s="1"/>
  <c r="E18" i="2"/>
  <c r="E17" i="2" s="1"/>
  <c r="E44" i="2"/>
  <c r="E43" i="2" s="1"/>
  <c r="E10" i="2"/>
  <c r="C18" i="2"/>
  <c r="C17" i="2" s="1"/>
  <c r="G44" i="2"/>
  <c r="G43" i="2" s="1"/>
  <c r="F44" i="2"/>
  <c r="F43" i="2" s="1"/>
  <c r="D44" i="2"/>
  <c r="D43" i="2" s="1"/>
  <c r="C44" i="2"/>
  <c r="C43" i="2" s="1"/>
  <c r="G24" i="2"/>
  <c r="G23" i="2" s="1"/>
  <c r="G71" i="2"/>
  <c r="G9" i="2" s="1"/>
  <c r="F63" i="2"/>
  <c r="C9" i="2"/>
  <c r="E24" i="2"/>
  <c r="E23" i="2" s="1"/>
  <c r="F24" i="2"/>
  <c r="F23" i="2" s="1"/>
  <c r="E71" i="2"/>
  <c r="E9" i="2" s="1"/>
  <c r="F71" i="2"/>
  <c r="F9" i="2" s="1"/>
  <c r="C63" i="2"/>
  <c r="C62" i="2" s="1"/>
  <c r="D63" i="2"/>
  <c r="G63" i="2"/>
  <c r="C26" i="2"/>
  <c r="C25" i="2" s="1"/>
  <c r="C24" i="2" s="1"/>
  <c r="C23" i="2" s="1"/>
  <c r="D24" i="2"/>
  <c r="D23" i="2" s="1"/>
  <c r="E63" i="2"/>
  <c r="E62" i="2" l="1"/>
  <c r="D62" i="2"/>
  <c r="D8" i="2"/>
  <c r="F7" i="2"/>
  <c r="C8" i="2"/>
  <c r="C61" i="2"/>
  <c r="C16" i="2" s="1"/>
  <c r="C7" i="2"/>
  <c r="E7" i="2"/>
  <c r="G7" i="2"/>
  <c r="G8" i="2"/>
  <c r="G62" i="2"/>
  <c r="F8" i="2"/>
  <c r="F62" i="2"/>
  <c r="F61" i="2" s="1"/>
  <c r="E8" i="2"/>
  <c r="E14" i="2" l="1"/>
  <c r="D14" i="2"/>
  <c r="G14" i="2"/>
  <c r="F14" i="2"/>
  <c r="C15" i="2"/>
  <c r="F16" i="2"/>
  <c r="F15" i="2" s="1"/>
  <c r="C14" i="2"/>
  <c r="G61" i="2"/>
  <c r="E61" i="2"/>
  <c r="E16" i="2" s="1"/>
  <c r="D61" i="2"/>
  <c r="D16" i="2" s="1"/>
  <c r="E15" i="2" l="1"/>
  <c r="G16" i="2"/>
  <c r="G15" i="2" s="1"/>
  <c r="D15" i="2"/>
</calcChain>
</file>

<file path=xl/sharedStrings.xml><?xml version="1.0" encoding="utf-8"?>
<sst xmlns="http://schemas.openxmlformats.org/spreadsheetml/2006/main" count="107" uniqueCount="43">
  <si>
    <t>MINISTARSTVO ZNANOSTI I OBRAZOVANJA</t>
  </si>
  <si>
    <t>Sveučilišta i veleučilišta u Republici Hrvatskoj</t>
  </si>
  <si>
    <t>VISOKO OBRAZOVANJE</t>
  </si>
  <si>
    <t>Drugi stupanj visoke naobrazbe</t>
  </si>
  <si>
    <t>Opći prihodi i primici</t>
  </si>
  <si>
    <t>Rashodi poslovanja</t>
  </si>
  <si>
    <t>Rashodi za zaposlene</t>
  </si>
  <si>
    <t>Materijalni rashodi</t>
  </si>
  <si>
    <t>A622122</t>
  </si>
  <si>
    <t>PROGRAMSKO FINANCIRANJE JAVNIH VISOKIH UČILIŠTA</t>
  </si>
  <si>
    <t>Pomoći EU</t>
  </si>
  <si>
    <t>Ostale pomoći</t>
  </si>
  <si>
    <t>Rashodi za nabavu nefinancijske imovine</t>
  </si>
  <si>
    <t>Rashodi za nabavu proizvedene dugotrajne imovine</t>
  </si>
  <si>
    <t>Vlastiti prihodi</t>
  </si>
  <si>
    <t>Financijski rashodi</t>
  </si>
  <si>
    <t>Naknade građanima i kućanstvima na temelju osiguranja i druge naknade</t>
  </si>
  <si>
    <t>Rashodi za nabavu neproizvedene dugotrajne imovine</t>
  </si>
  <si>
    <t>Ostali prihodi za posebne namjene</t>
  </si>
  <si>
    <t>A621003</t>
  </si>
  <si>
    <t>REDOVNA DJELATNOST SVEUČILIŠTA U OSIJEKU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</si>
  <si>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</si>
  <si>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</si>
  <si>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</si>
  <si>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</si>
  <si>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Pomoći dane u inozemstvo i unutar općeg proračuna</t>
  </si>
  <si>
    <t>Izdaci za financijsku imovinu i otplate zajmova</t>
  </si>
  <si>
    <t>Izdaci za dane zajmove i depozite</t>
  </si>
  <si>
    <t>Prihodi od nefin. imovine i nadoknada šteta s osnova osiguranja</t>
  </si>
  <si>
    <t>Ostali rashodi</t>
  </si>
  <si>
    <t>II. POSEBNI DIO FINANCIJSKOG PLANA</t>
  </si>
  <si>
    <t>PROJEKCIJA 
ZA 2026.</t>
  </si>
  <si>
    <t>Donacije</t>
  </si>
  <si>
    <t>SVEUČILIŠTE J.J. STROSSMAYERA U OSIJEKU - EKONOMSKI FAKULTET U OSIJEKU</t>
  </si>
  <si>
    <t xml:space="preserve">BROJČANA OZNAKA PRORAČUNSKOG KORISNIKA - 2284 </t>
  </si>
  <si>
    <t>A621181</t>
  </si>
  <si>
    <t>PRAVOMOĆNE SUDSKE PRESUDE</t>
  </si>
  <si>
    <t>A621183</t>
  </si>
  <si>
    <t>STIPENDIJE I ŠKOLARINE ZA DOKTORANDE</t>
  </si>
  <si>
    <t>IZVRŠENJE
2023.</t>
  </si>
  <si>
    <t>TEKUĆI PLAN
2024.</t>
  </si>
  <si>
    <t>PLAN 
ZA 2025.</t>
  </si>
  <si>
    <t>PROJEKCIJA 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</si>
</sst>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" fontId="6" fillId="2" borderId="1" applyNumberFormat="0" applyProtection="0">
      <alignment horizontal="left" vertical="center" indent="1"/>
    </xf>
    <xf numFmtId="4" fontId="6" fillId="2" borderId="1" applyNumberFormat="0" applyProtection="0">
      <alignment horizontal="left" vertical="center" indent="1"/>
    </xf>
    <xf numFmtId="0" fontId="6" fillId="3" borderId="1" applyNumberFormat="0" applyProtection="0">
      <alignment horizontal="left" vertical="center" indent="1"/>
    </xf>
    <xf numFmtId="4" fontId="6" fillId="4" borderId="1" applyNumberFormat="0" applyProtection="0">
      <alignment vertical="center"/>
    </xf>
    <xf numFmtId="0" fontId="6" fillId="6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6" fillId="7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</cellStyleXfs>
  <cellXfs count="32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3" borderId="1" xfId="3" quotePrefix="1" applyFont="1" applyAlignment="1">
      <alignment horizontal="left" vertical="center" indent="3"/>
    </xf>
    <xf numFmtId="0" fontId="7" fillId="3" borderId="1" xfId="3" quotePrefix="1" applyFont="1">
      <alignment horizontal="left" vertical="center" indent="1"/>
    </xf>
    <xf numFmtId="3" fontId="7" fillId="4" borderId="1" xfId="4" applyNumberFormat="1" applyFont="1">
      <alignment vertical="center"/>
    </xf>
    <xf numFmtId="0" fontId="7" fillId="5" borderId="1" xfId="3" quotePrefix="1" applyFont="1" applyFill="1" applyAlignment="1">
      <alignment horizontal="left" vertical="center" indent="3"/>
    </xf>
    <xf numFmtId="0" fontId="7" fillId="5" borderId="1" xfId="3" quotePrefix="1" applyFont="1" applyFill="1">
      <alignment horizontal="left" vertical="center" indent="1"/>
    </xf>
    <xf numFmtId="0" fontId="8" fillId="6" borderId="1" xfId="5" quotePrefix="1" applyFont="1" applyAlignment="1">
      <alignment horizontal="left" vertical="center" indent="4"/>
    </xf>
    <xf numFmtId="0" fontId="8" fillId="6" borderId="1" xfId="5" quotePrefix="1" applyFont="1">
      <alignment horizontal="left" vertical="center" indent="1"/>
    </xf>
    <xf numFmtId="3" fontId="8" fillId="4" borderId="1" xfId="4" applyNumberFormat="1" applyFont="1">
      <alignment vertical="center"/>
    </xf>
    <xf numFmtId="0" fontId="1" fillId="0" borderId="0" xfId="0" applyFont="1"/>
    <xf numFmtId="0" fontId="6" fillId="7" borderId="1" xfId="6" quotePrefix="1" applyAlignment="1">
      <alignment horizontal="left" vertical="center" indent="5"/>
    </xf>
    <xf numFmtId="0" fontId="6" fillId="7" borderId="1" xfId="6" quotePrefix="1">
      <alignment horizontal="left" vertical="center" indent="1"/>
    </xf>
    <xf numFmtId="3" fontId="6" fillId="4" borderId="1" xfId="4" applyNumberFormat="1">
      <alignment vertical="center"/>
    </xf>
    <xf numFmtId="0" fontId="6" fillId="7" borderId="1" xfId="6" quotePrefix="1" applyAlignment="1">
      <alignment horizontal="left" vertical="center" indent="6"/>
    </xf>
    <xf numFmtId="0" fontId="6" fillId="7" borderId="1" xfId="6" quotePrefix="1" applyAlignment="1">
      <alignment horizontal="left" vertical="center" indent="7"/>
    </xf>
    <xf numFmtId="0" fontId="6" fillId="7" borderId="1" xfId="6" quotePrefix="1" applyAlignment="1">
      <alignment horizontal="left" vertical="center" indent="8"/>
    </xf>
    <xf numFmtId="0" fontId="6" fillId="7" borderId="1" xfId="6" quotePrefix="1" applyAlignment="1">
      <alignment horizontal="left" vertical="center" indent="9"/>
    </xf>
    <xf numFmtId="3" fontId="6" fillId="0" borderId="1" xfId="7" applyNumberFormat="1">
      <alignment horizontal="right" vertical="center"/>
    </xf>
    <xf numFmtId="3" fontId="6" fillId="0" borderId="1" xfId="4" applyNumberFormat="1" applyFill="1">
      <alignment vertical="center"/>
    </xf>
    <xf numFmtId="0" fontId="0" fillId="0" borderId="0" xfId="0" applyFill="1"/>
    <xf numFmtId="0" fontId="9" fillId="8" borderId="2" xfId="0" quotePrefix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 applyProtection="1">
      <alignment horizontal="center" vertical="center" wrapText="1"/>
    </xf>
    <xf numFmtId="0" fontId="6" fillId="9" borderId="1" xfId="8" quotePrefix="1" applyFill="1" applyAlignment="1">
      <alignment horizontal="left" vertical="center" indent="7"/>
    </xf>
    <xf numFmtId="0" fontId="6" fillId="9" borderId="1" xfId="8" quotePrefix="1" applyFill="1">
      <alignment horizontal="left" vertical="center" indent="1"/>
    </xf>
    <xf numFmtId="3" fontId="6" fillId="9" borderId="1" xfId="9" applyNumberFormat="1" applyFill="1">
      <alignment horizontal="right" vertical="center"/>
    </xf>
    <xf numFmtId="0" fontId="7" fillId="8" borderId="1" xfId="1" quotePrefix="1" applyNumberFormat="1" applyFont="1" applyFill="1" applyAlignment="1">
      <alignment horizontal="left" vertical="center" wrapText="1" indent="1"/>
    </xf>
    <xf numFmtId="1" fontId="6" fillId="7" borderId="1" xfId="6" quotePrefix="1" applyNumberFormat="1" applyAlignment="1">
      <alignment horizontal="left" vertical="center" indent="9"/>
    </xf>
    <xf numFmtId="0" fontId="5" fillId="0" borderId="0" xfId="0" applyFont="1" applyAlignment="1">
      <alignment horizontal="center"/>
    </xf>
  </cellXfs>
  <cellStyles count="10">
    <cellStyle name="Normalno" xfId="0" builtinId="0"/>
    <cellStyle name="SAPBEXaggData" xfId="4"/>
    <cellStyle name="SAPBEXchaText" xfId="1"/>
    <cellStyle name="SAPBEXHLevel1" xfId="3"/>
    <cellStyle name="SAPBEXHLevel2" xfId="5"/>
    <cellStyle name="SAPBEXHLevel3" xfId="6"/>
    <cellStyle name="SAPBEXHLevel3 2" xfId="8"/>
    <cellStyle name="SAPBEXstdData" xfId="7"/>
    <cellStyle name="SAPBEXstdData 2" xfId="9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tabSelected="1" workbookViewId="0">
      <selection activeCell="G22" sqref="G22"/>
    </sheetView>
  </sheetViews>
  <sheetFormatPr defaultRowHeight="15" x14ac:dyDescent="0.25"/>
  <cols>
    <col min="1" max="1" width="21.7109375" customWidth="1"/>
    <col min="2" max="2" width="41.7109375" customWidth="1"/>
    <col min="3" max="7" width="12.7109375" customWidth="1"/>
  </cols>
  <sheetData>
    <row r="1" spans="1:7" s="2" customFormat="1" ht="15.75" x14ac:dyDescent="0.25">
      <c r="A1" s="1"/>
      <c r="B1" s="1" t="s">
        <v>33</v>
      </c>
    </row>
    <row r="2" spans="1:7" s="2" customFormat="1" ht="12" customHeight="1" x14ac:dyDescent="0.25">
      <c r="A2" s="1"/>
      <c r="B2" s="1"/>
    </row>
    <row r="3" spans="1:7" ht="23.25" x14ac:dyDescent="0.35">
      <c r="A3" s="31" t="s">
        <v>30</v>
      </c>
      <c r="B3" s="31"/>
      <c r="C3" s="31"/>
      <c r="D3" s="31"/>
      <c r="E3" s="31"/>
      <c r="F3" s="31"/>
      <c r="G3" s="31"/>
    </row>
    <row r="4" spans="1:7" ht="13.5" customHeight="1" x14ac:dyDescent="0.35">
      <c r="A4" s="3"/>
      <c r="B4" s="3"/>
      <c r="C4" s="3"/>
      <c r="D4" s="3"/>
      <c r="E4" s="3"/>
      <c r="F4" s="3"/>
      <c r="G4" s="3"/>
    </row>
    <row r="5" spans="1:7" x14ac:dyDescent="0.25">
      <c r="C5" s="4"/>
      <c r="D5" s="4"/>
      <c r="E5" s="4"/>
      <c r="F5" s="4"/>
      <c r="G5" s="4"/>
    </row>
    <row r="6" spans="1:7" s="2" customFormat="1" ht="50.25" customHeight="1" x14ac:dyDescent="0.25">
      <c r="A6" s="24" t="s">
        <v>34</v>
      </c>
      <c r="B6" s="29" t="s">
        <v>33</v>
      </c>
      <c r="C6" s="24" t="s">
        <v>39</v>
      </c>
      <c r="D6" s="24" t="s">
        <v>40</v>
      </c>
      <c r="E6" s="25" t="s">
        <v>41</v>
      </c>
      <c r="F6" s="25" t="s">
        <v>31</v>
      </c>
      <c r="G6" s="25" t="s">
        <v>42</v>
      </c>
    </row>
    <row r="7" spans="1:7" s="23" customFormat="1" x14ac:dyDescent="0.25">
      <c r="A7" s="26">
        <v>11</v>
      </c>
      <c r="B7" s="27" t="s">
        <v>4</v>
      </c>
      <c r="C7" s="28">
        <f>C19+C35</f>
        <v>3552967.45</v>
      </c>
      <c r="D7" s="28">
        <f>D19+D25+D30+D35</f>
        <v>4455442</v>
      </c>
      <c r="E7" s="28">
        <f>E19+E35</f>
        <v>4523001</v>
      </c>
      <c r="F7" s="28">
        <f>F19+F35</f>
        <v>4543083</v>
      </c>
      <c r="G7" s="28">
        <f>G19+G35</f>
        <v>4563264</v>
      </c>
    </row>
    <row r="8" spans="1:7" s="23" customFormat="1" x14ac:dyDescent="0.25">
      <c r="A8" s="26">
        <v>31</v>
      </c>
      <c r="B8" s="27" t="s">
        <v>14</v>
      </c>
      <c r="C8" s="28">
        <f>C63</f>
        <v>135176.49</v>
      </c>
      <c r="D8" s="28">
        <f>D63</f>
        <v>152535</v>
      </c>
      <c r="E8" s="28">
        <f>E63</f>
        <v>111335</v>
      </c>
      <c r="F8" s="28">
        <f>F63</f>
        <v>111335</v>
      </c>
      <c r="G8" s="28">
        <f>G63</f>
        <v>111335</v>
      </c>
    </row>
    <row r="9" spans="1:7" s="23" customFormat="1" x14ac:dyDescent="0.25">
      <c r="A9" s="26">
        <v>43</v>
      </c>
      <c r="B9" s="27" t="s">
        <v>18</v>
      </c>
      <c r="C9" s="28">
        <f>C71</f>
        <v>1214546.94</v>
      </c>
      <c r="D9" s="28">
        <f>D71</f>
        <v>1246875</v>
      </c>
      <c r="E9" s="28">
        <f>E71</f>
        <v>1148800</v>
      </c>
      <c r="F9" s="28">
        <f>F71</f>
        <v>827650</v>
      </c>
      <c r="G9" s="28">
        <f>G71</f>
        <v>815000</v>
      </c>
    </row>
    <row r="10" spans="1:7" s="23" customFormat="1" x14ac:dyDescent="0.25">
      <c r="A10" s="26">
        <v>51</v>
      </c>
      <c r="B10" s="27" t="s">
        <v>10</v>
      </c>
      <c r="C10" s="28">
        <f>C45</f>
        <v>90860.93</v>
      </c>
      <c r="D10" s="28">
        <f>D45</f>
        <v>173652</v>
      </c>
      <c r="E10" s="28">
        <f>E45</f>
        <v>57389</v>
      </c>
      <c r="F10" s="28">
        <f>F45</f>
        <v>0</v>
      </c>
      <c r="G10" s="28">
        <f>G45</f>
        <v>0</v>
      </c>
    </row>
    <row r="11" spans="1:7" s="23" customFormat="1" x14ac:dyDescent="0.25">
      <c r="A11" s="26">
        <v>52</v>
      </c>
      <c r="B11" s="27" t="s">
        <v>11</v>
      </c>
      <c r="C11" s="28">
        <f>C52+C80</f>
        <v>207830.91999999998</v>
      </c>
      <c r="D11" s="28">
        <f>D52+D80</f>
        <v>150215</v>
      </c>
      <c r="E11" s="28">
        <f>E52+E80</f>
        <v>114534</v>
      </c>
      <c r="F11" s="28">
        <f>F52+F80</f>
        <v>1237</v>
      </c>
      <c r="G11" s="28">
        <f>G52+G80</f>
        <v>0</v>
      </c>
    </row>
    <row r="12" spans="1:7" s="23" customFormat="1" x14ac:dyDescent="0.25">
      <c r="A12" s="26">
        <v>61</v>
      </c>
      <c r="B12" s="27" t="s">
        <v>32</v>
      </c>
      <c r="C12" s="28">
        <f>C90</f>
        <v>4801.75</v>
      </c>
      <c r="D12" s="28">
        <f>D90</f>
        <v>24662</v>
      </c>
      <c r="E12" s="28">
        <f>E90</f>
        <v>0</v>
      </c>
      <c r="F12" s="28">
        <f>F90</f>
        <v>0</v>
      </c>
      <c r="G12" s="28">
        <f>G90</f>
        <v>0</v>
      </c>
    </row>
    <row r="13" spans="1:7" s="23" customFormat="1" x14ac:dyDescent="0.25">
      <c r="A13" s="26">
        <v>7</v>
      </c>
      <c r="B13" s="27" t="s">
        <v>28</v>
      </c>
      <c r="C13" s="28">
        <f>C97</f>
        <v>2883.43</v>
      </c>
      <c r="D13" s="28">
        <f>D97</f>
        <v>295</v>
      </c>
      <c r="E13" s="28">
        <f>E97</f>
        <v>210</v>
      </c>
      <c r="F13" s="28">
        <f>F97</f>
        <v>210</v>
      </c>
      <c r="G13" s="28">
        <f>G97</f>
        <v>210</v>
      </c>
    </row>
    <row r="14" spans="1:7" s="2" customFormat="1" x14ac:dyDescent="0.25">
      <c r="A14" s="5">
        <v>80</v>
      </c>
      <c r="B14" s="6" t="s">
        <v>0</v>
      </c>
      <c r="C14" s="7">
        <f>C7+C8+C9+C10+C11+C12+C13</f>
        <v>5209067.91</v>
      </c>
      <c r="D14" s="7">
        <f>D7+D8+D9+D10+D11+D12+D13</f>
        <v>6203676</v>
      </c>
      <c r="E14" s="7">
        <f>E7+E8+E9+E10+E11+E12+E13</f>
        <v>5955269</v>
      </c>
      <c r="F14" s="7">
        <f>F7+F8+F9+F10+F11+F12+F13</f>
        <v>5483515</v>
      </c>
      <c r="G14" s="7">
        <f>G7+G8+G9+G10+G11+G12+G13</f>
        <v>5489809</v>
      </c>
    </row>
    <row r="15" spans="1:7" s="2" customFormat="1" x14ac:dyDescent="0.25">
      <c r="A15" s="8">
        <v>8006</v>
      </c>
      <c r="B15" s="9" t="s">
        <v>1</v>
      </c>
      <c r="C15" s="7">
        <f>C16</f>
        <v>5209067.91</v>
      </c>
      <c r="D15" s="7">
        <f>D16</f>
        <v>6203676</v>
      </c>
      <c r="E15" s="7">
        <f>E16</f>
        <v>5955269</v>
      </c>
      <c r="F15" s="7">
        <f>F16</f>
        <v>5483515</v>
      </c>
      <c r="G15" s="7">
        <f>G16</f>
        <v>5489809</v>
      </c>
    </row>
    <row r="16" spans="1:7" s="13" customFormat="1" x14ac:dyDescent="0.25">
      <c r="A16" s="10">
        <v>3705</v>
      </c>
      <c r="B16" s="11" t="s">
        <v>2</v>
      </c>
      <c r="C16" s="12">
        <f>C17+C33+C43+C61</f>
        <v>5209067.91</v>
      </c>
      <c r="D16" s="12">
        <f>D17+D23+D28+D33+D43+D61</f>
        <v>6203676</v>
      </c>
      <c r="E16" s="12">
        <f>E17+E33+E43+E61</f>
        <v>5955269</v>
      </c>
      <c r="F16" s="12">
        <f>F17+F33+F43+F61</f>
        <v>5483515</v>
      </c>
      <c r="G16" s="12">
        <f>G17+G33+G43+G61</f>
        <v>5489809</v>
      </c>
    </row>
    <row r="17" spans="1:7" x14ac:dyDescent="0.25">
      <c r="A17" s="14" t="s">
        <v>19</v>
      </c>
      <c r="B17" s="15" t="s">
        <v>20</v>
      </c>
      <c r="C17" s="16">
        <f t="shared" ref="C17:G19" si="0">C18</f>
        <v>3249335.7100000004</v>
      </c>
      <c r="D17" s="16">
        <f t="shared" si="0"/>
        <v>3995823</v>
      </c>
      <c r="E17" s="16">
        <f t="shared" si="0"/>
        <v>4084985</v>
      </c>
      <c r="F17" s="16">
        <f t="shared" si="0"/>
        <v>4105067</v>
      </c>
      <c r="G17" s="16">
        <f t="shared" si="0"/>
        <v>4125248</v>
      </c>
    </row>
    <row r="18" spans="1:7" x14ac:dyDescent="0.25">
      <c r="A18" s="17">
        <v>942</v>
      </c>
      <c r="B18" s="15" t="s">
        <v>3</v>
      </c>
      <c r="C18" s="16">
        <f t="shared" si="0"/>
        <v>3249335.7100000004</v>
      </c>
      <c r="D18" s="16">
        <f t="shared" si="0"/>
        <v>3995823</v>
      </c>
      <c r="E18" s="16">
        <f t="shared" si="0"/>
        <v>4084985</v>
      </c>
      <c r="F18" s="16">
        <f t="shared" si="0"/>
        <v>4105067</v>
      </c>
      <c r="G18" s="16">
        <f t="shared" si="0"/>
        <v>4125248</v>
      </c>
    </row>
    <row r="19" spans="1:7" x14ac:dyDescent="0.25">
      <c r="A19" s="18">
        <v>11</v>
      </c>
      <c r="B19" s="15" t="s">
        <v>4</v>
      </c>
      <c r="C19" s="16">
        <f t="shared" si="0"/>
        <v>3249335.7100000004</v>
      </c>
      <c r="D19" s="16">
        <f t="shared" si="0"/>
        <v>3995823</v>
      </c>
      <c r="E19" s="16">
        <f t="shared" si="0"/>
        <v>4084985</v>
      </c>
      <c r="F19" s="16">
        <f t="shared" si="0"/>
        <v>4105067</v>
      </c>
      <c r="G19" s="16">
        <f t="shared" si="0"/>
        <v>4125248</v>
      </c>
    </row>
    <row r="20" spans="1:7" x14ac:dyDescent="0.25">
      <c r="A20" s="19">
        <v>3</v>
      </c>
      <c r="B20" s="15" t="s">
        <v>5</v>
      </c>
      <c r="C20" s="16">
        <f>SUM(C21:C22)</f>
        <v>3249335.7100000004</v>
      </c>
      <c r="D20" s="16">
        <f>SUM(D21:D22)</f>
        <v>3995823</v>
      </c>
      <c r="E20" s="16">
        <f>SUM(E21:E22)</f>
        <v>4084985</v>
      </c>
      <c r="F20" s="16">
        <f>SUM(F21:F22)</f>
        <v>4105067</v>
      </c>
      <c r="G20" s="16">
        <f>SUM(G21:G22)</f>
        <v>4125248</v>
      </c>
    </row>
    <row r="21" spans="1:7" x14ac:dyDescent="0.25">
      <c r="A21" s="30">
        <v>31</v>
      </c>
      <c r="B21" s="15" t="s">
        <v>6</v>
      </c>
      <c r="C21" s="21">
        <v>3210387.72</v>
      </c>
      <c r="D21" s="21">
        <v>3960880</v>
      </c>
      <c r="E21" s="21">
        <v>4049130</v>
      </c>
      <c r="F21" s="21">
        <v>4069212</v>
      </c>
      <c r="G21" s="21">
        <v>4089393</v>
      </c>
    </row>
    <row r="22" spans="1:7" x14ac:dyDescent="0.25">
      <c r="A22" s="20">
        <v>32</v>
      </c>
      <c r="B22" s="15" t="s">
        <v>7</v>
      </c>
      <c r="C22" s="21">
        <v>38947.99</v>
      </c>
      <c r="D22" s="21">
        <v>34943</v>
      </c>
      <c r="E22" s="21">
        <v>35855</v>
      </c>
      <c r="F22" s="21">
        <v>35855</v>
      </c>
      <c r="G22" s="21">
        <v>35855</v>
      </c>
    </row>
    <row r="23" spans="1:7" x14ac:dyDescent="0.25">
      <c r="A23" s="14" t="s">
        <v>35</v>
      </c>
      <c r="B23" s="15" t="s">
        <v>36</v>
      </c>
      <c r="C23" s="16">
        <f t="shared" ref="C23:C24" si="1">C24</f>
        <v>6469842.2200000007</v>
      </c>
      <c r="D23" s="16">
        <f t="shared" ref="D23:D24" si="2">D24</f>
        <v>20674</v>
      </c>
      <c r="E23" s="16">
        <f t="shared" ref="E23:E25" si="3">E24</f>
        <v>0</v>
      </c>
      <c r="F23" s="16">
        <f t="shared" ref="F23:F25" si="4">F24</f>
        <v>0</v>
      </c>
      <c r="G23" s="16">
        <f t="shared" ref="G23:G25" si="5">G24</f>
        <v>0</v>
      </c>
    </row>
    <row r="24" spans="1:7" x14ac:dyDescent="0.25">
      <c r="A24" s="17">
        <v>942</v>
      </c>
      <c r="B24" s="15" t="s">
        <v>3</v>
      </c>
      <c r="C24" s="16">
        <f t="shared" si="1"/>
        <v>6469842.2200000007</v>
      </c>
      <c r="D24" s="16">
        <f t="shared" si="2"/>
        <v>20674</v>
      </c>
      <c r="E24" s="16">
        <f t="shared" si="3"/>
        <v>0</v>
      </c>
      <c r="F24" s="16">
        <f t="shared" si="4"/>
        <v>0</v>
      </c>
      <c r="G24" s="16">
        <f t="shared" si="5"/>
        <v>0</v>
      </c>
    </row>
    <row r="25" spans="1:7" x14ac:dyDescent="0.25">
      <c r="A25" s="18">
        <v>11</v>
      </c>
      <c r="B25" s="15" t="s">
        <v>4</v>
      </c>
      <c r="C25" s="16">
        <f>C26+C35</f>
        <v>6469842.2200000007</v>
      </c>
      <c r="D25" s="16">
        <f>D26</f>
        <v>20674</v>
      </c>
      <c r="E25" s="16">
        <f t="shared" si="3"/>
        <v>0</v>
      </c>
      <c r="F25" s="16">
        <f t="shared" si="4"/>
        <v>0</v>
      </c>
      <c r="G25" s="16">
        <f t="shared" si="5"/>
        <v>0</v>
      </c>
    </row>
    <row r="26" spans="1:7" x14ac:dyDescent="0.25">
      <c r="A26" s="19">
        <v>3</v>
      </c>
      <c r="B26" s="15" t="s">
        <v>5</v>
      </c>
      <c r="C26" s="16">
        <f>SUM(C27:C34)</f>
        <v>6166210.4800000004</v>
      </c>
      <c r="D26" s="16">
        <f>D27</f>
        <v>20674</v>
      </c>
      <c r="E26" s="16">
        <f t="shared" ref="E26:G26" si="6">E27</f>
        <v>0</v>
      </c>
      <c r="F26" s="16">
        <f t="shared" si="6"/>
        <v>0</v>
      </c>
      <c r="G26" s="16">
        <f t="shared" si="6"/>
        <v>0</v>
      </c>
    </row>
    <row r="27" spans="1:7" x14ac:dyDescent="0.25">
      <c r="A27" s="20">
        <v>32</v>
      </c>
      <c r="B27" s="15" t="s">
        <v>7</v>
      </c>
      <c r="C27" s="22">
        <v>0</v>
      </c>
      <c r="D27" s="22">
        <v>20674</v>
      </c>
      <c r="E27" s="22">
        <v>0</v>
      </c>
      <c r="F27" s="22">
        <v>0</v>
      </c>
      <c r="G27" s="22">
        <v>0</v>
      </c>
    </row>
    <row r="28" spans="1:7" x14ac:dyDescent="0.25">
      <c r="A28" s="14" t="s">
        <v>37</v>
      </c>
      <c r="B28" s="15" t="s">
        <v>38</v>
      </c>
      <c r="C28" s="16">
        <f t="shared" ref="C28:C29" si="7">C29</f>
        <v>1389822.7</v>
      </c>
      <c r="D28" s="16">
        <f t="shared" ref="D28:D29" si="8">D29</f>
        <v>929</v>
      </c>
      <c r="E28" s="16">
        <f t="shared" ref="E28:E30" si="9">E29</f>
        <v>0</v>
      </c>
      <c r="F28" s="16">
        <f t="shared" ref="F28:F30" si="10">F29</f>
        <v>0</v>
      </c>
      <c r="G28" s="16">
        <f t="shared" ref="G28:G30" si="11">G29</f>
        <v>0</v>
      </c>
    </row>
    <row r="29" spans="1:7" x14ac:dyDescent="0.25">
      <c r="A29" s="17">
        <v>942</v>
      </c>
      <c r="B29" s="15" t="s">
        <v>3</v>
      </c>
      <c r="C29" s="16">
        <f t="shared" si="7"/>
        <v>1389822.7</v>
      </c>
      <c r="D29" s="16">
        <f t="shared" si="8"/>
        <v>929</v>
      </c>
      <c r="E29" s="16">
        <f t="shared" si="9"/>
        <v>0</v>
      </c>
      <c r="F29" s="16">
        <f t="shared" si="10"/>
        <v>0</v>
      </c>
      <c r="G29" s="16">
        <f t="shared" si="11"/>
        <v>0</v>
      </c>
    </row>
    <row r="30" spans="1:7" x14ac:dyDescent="0.25">
      <c r="A30" s="18">
        <v>11</v>
      </c>
      <c r="B30" s="15" t="s">
        <v>4</v>
      </c>
      <c r="C30" s="16">
        <f>C31+C40</f>
        <v>1389822.7</v>
      </c>
      <c r="D30" s="16">
        <f>D31</f>
        <v>929</v>
      </c>
      <c r="E30" s="16">
        <f t="shared" si="9"/>
        <v>0</v>
      </c>
      <c r="F30" s="16">
        <f t="shared" si="10"/>
        <v>0</v>
      </c>
      <c r="G30" s="16">
        <f t="shared" si="11"/>
        <v>0</v>
      </c>
    </row>
    <row r="31" spans="1:7" x14ac:dyDescent="0.25">
      <c r="A31" s="19">
        <v>3</v>
      </c>
      <c r="B31" s="15" t="s">
        <v>5</v>
      </c>
      <c r="C31" s="16">
        <f>SUM(C32:C39)</f>
        <v>1389478.9</v>
      </c>
      <c r="D31" s="16">
        <f>D32</f>
        <v>929</v>
      </c>
      <c r="E31" s="16">
        <f t="shared" ref="E31:G31" si="12">E32</f>
        <v>0</v>
      </c>
      <c r="F31" s="16">
        <f t="shared" si="12"/>
        <v>0</v>
      </c>
      <c r="G31" s="16">
        <f t="shared" si="12"/>
        <v>0</v>
      </c>
    </row>
    <row r="32" spans="1:7" x14ac:dyDescent="0.25">
      <c r="A32" s="20">
        <v>32</v>
      </c>
      <c r="B32" s="15" t="s">
        <v>7</v>
      </c>
      <c r="C32" s="22">
        <v>0</v>
      </c>
      <c r="D32" s="22">
        <v>929</v>
      </c>
      <c r="E32" s="22">
        <v>0</v>
      </c>
      <c r="F32" s="22">
        <v>0</v>
      </c>
      <c r="G32" s="22">
        <v>0</v>
      </c>
    </row>
    <row r="33" spans="1:7" x14ac:dyDescent="0.25">
      <c r="A33" s="14" t="s">
        <v>8</v>
      </c>
      <c r="B33" s="15" t="s">
        <v>9</v>
      </c>
      <c r="C33" s="16">
        <f t="shared" ref="C33:G34" si="13">C34</f>
        <v>303631.74</v>
      </c>
      <c r="D33" s="16">
        <f t="shared" si="13"/>
        <v>438016</v>
      </c>
      <c r="E33" s="16">
        <f t="shared" si="13"/>
        <v>438016</v>
      </c>
      <c r="F33" s="16">
        <f t="shared" si="13"/>
        <v>438016</v>
      </c>
      <c r="G33" s="16">
        <f t="shared" si="13"/>
        <v>438016</v>
      </c>
    </row>
    <row r="34" spans="1:7" x14ac:dyDescent="0.25">
      <c r="A34" s="17">
        <v>942</v>
      </c>
      <c r="B34" s="15" t="s">
        <v>3</v>
      </c>
      <c r="C34" s="16">
        <f t="shared" si="13"/>
        <v>303631.74</v>
      </c>
      <c r="D34" s="16">
        <f t="shared" si="13"/>
        <v>438016</v>
      </c>
      <c r="E34" s="16">
        <f t="shared" si="13"/>
        <v>438016</v>
      </c>
      <c r="F34" s="16">
        <f t="shared" si="13"/>
        <v>438016</v>
      </c>
      <c r="G34" s="16">
        <f t="shared" si="13"/>
        <v>438016</v>
      </c>
    </row>
    <row r="35" spans="1:7" x14ac:dyDescent="0.25">
      <c r="A35" s="18">
        <v>11</v>
      </c>
      <c r="B35" s="15" t="s">
        <v>4</v>
      </c>
      <c r="C35" s="16">
        <f>C36+C41</f>
        <v>303631.74</v>
      </c>
      <c r="D35" s="16">
        <f>D36+D41</f>
        <v>438016</v>
      </c>
      <c r="E35" s="16">
        <f>E36+E41</f>
        <v>438016</v>
      </c>
      <c r="F35" s="16">
        <f>F36+F41</f>
        <v>438016</v>
      </c>
      <c r="G35" s="16">
        <f>G36+G41</f>
        <v>438016</v>
      </c>
    </row>
    <row r="36" spans="1:7" x14ac:dyDescent="0.25">
      <c r="A36" s="19">
        <v>3</v>
      </c>
      <c r="B36" s="15" t="s">
        <v>5</v>
      </c>
      <c r="C36" s="16">
        <f>SUM(C37:C40)</f>
        <v>239463.74</v>
      </c>
      <c r="D36" s="16">
        <f>SUM(D37:D40)</f>
        <v>381516</v>
      </c>
      <c r="E36" s="16">
        <f>SUM(E37:E40)</f>
        <v>381516</v>
      </c>
      <c r="F36" s="16">
        <f>SUM(F37:F40)</f>
        <v>381516</v>
      </c>
      <c r="G36" s="16">
        <f>SUM(G37:G40)</f>
        <v>381516</v>
      </c>
    </row>
    <row r="37" spans="1:7" x14ac:dyDescent="0.25">
      <c r="A37" s="20">
        <v>31</v>
      </c>
      <c r="B37" s="15" t="s">
        <v>6</v>
      </c>
      <c r="C37" s="22"/>
      <c r="D37" s="22">
        <v>8155</v>
      </c>
      <c r="E37" s="22"/>
      <c r="F37" s="22"/>
      <c r="G37" s="22"/>
    </row>
    <row r="38" spans="1:7" x14ac:dyDescent="0.25">
      <c r="A38" s="20">
        <v>32</v>
      </c>
      <c r="B38" s="15" t="s">
        <v>7</v>
      </c>
      <c r="C38" s="22">
        <v>238869.72</v>
      </c>
      <c r="D38" s="22">
        <v>371961</v>
      </c>
      <c r="E38" s="22">
        <v>380116</v>
      </c>
      <c r="F38" s="22">
        <v>380116</v>
      </c>
      <c r="G38" s="22">
        <v>380116</v>
      </c>
    </row>
    <row r="39" spans="1:7" x14ac:dyDescent="0.25">
      <c r="A39" s="20">
        <v>34</v>
      </c>
      <c r="B39" s="15" t="s">
        <v>15</v>
      </c>
      <c r="C39" s="22">
        <v>250.22</v>
      </c>
      <c r="D39" s="22">
        <v>300</v>
      </c>
      <c r="E39" s="22">
        <v>300</v>
      </c>
      <c r="F39" s="22">
        <v>300</v>
      </c>
      <c r="G39" s="22">
        <v>300</v>
      </c>
    </row>
    <row r="40" spans="1:7" x14ac:dyDescent="0.25">
      <c r="A40" s="20">
        <v>37</v>
      </c>
      <c r="B40" s="15" t="s">
        <v>16</v>
      </c>
      <c r="C40" s="22">
        <v>343.8</v>
      </c>
      <c r="D40" s="22">
        <v>1100</v>
      </c>
      <c r="E40" s="22">
        <v>1100</v>
      </c>
      <c r="F40" s="22">
        <v>1100</v>
      </c>
      <c r="G40" s="22">
        <v>1100</v>
      </c>
    </row>
    <row r="41" spans="1:7" x14ac:dyDescent="0.25">
      <c r="A41" s="19">
        <v>4</v>
      </c>
      <c r="B41" s="15" t="s">
        <v>12</v>
      </c>
      <c r="C41" s="16">
        <f>C42</f>
        <v>64168</v>
      </c>
      <c r="D41" s="16">
        <f>D42</f>
        <v>56500</v>
      </c>
      <c r="E41" s="16">
        <f>E42</f>
        <v>56500</v>
      </c>
      <c r="F41" s="16">
        <f>F42</f>
        <v>56500</v>
      </c>
      <c r="G41" s="16">
        <f>G42</f>
        <v>56500</v>
      </c>
    </row>
    <row r="42" spans="1:7" x14ac:dyDescent="0.25">
      <c r="A42" s="20">
        <v>42</v>
      </c>
      <c r="B42" s="15" t="s">
        <v>13</v>
      </c>
      <c r="C42" s="21">
        <v>64168</v>
      </c>
      <c r="D42" s="21">
        <v>56500</v>
      </c>
      <c r="E42" s="21">
        <v>56500</v>
      </c>
      <c r="F42" s="21">
        <v>56500</v>
      </c>
      <c r="G42" s="21">
        <v>56500</v>
      </c>
    </row>
    <row r="43" spans="1:7" x14ac:dyDescent="0.25">
      <c r="A43" s="14" t="s">
        <v>21</v>
      </c>
      <c r="B43" s="15" t="s">
        <v>22</v>
      </c>
      <c r="C43" s="16">
        <f>C44</f>
        <v>220993.66999999998</v>
      </c>
      <c r="D43" s="16">
        <f>D44</f>
        <v>288473</v>
      </c>
      <c r="E43" s="16">
        <f>E44</f>
        <v>168389</v>
      </c>
      <c r="F43" s="16">
        <f>F44</f>
        <v>0</v>
      </c>
      <c r="G43" s="16">
        <f>G44</f>
        <v>0</v>
      </c>
    </row>
    <row r="44" spans="1:7" x14ac:dyDescent="0.25">
      <c r="A44" s="17">
        <v>942</v>
      </c>
      <c r="B44" s="15" t="s">
        <v>3</v>
      </c>
      <c r="C44" s="16">
        <f>C45+C52</f>
        <v>220993.66999999998</v>
      </c>
      <c r="D44" s="16">
        <f>D45+D52</f>
        <v>288473</v>
      </c>
      <c r="E44" s="16">
        <f>E45+E52</f>
        <v>168389</v>
      </c>
      <c r="F44" s="16">
        <f>F45+F52</f>
        <v>0</v>
      </c>
      <c r="G44" s="16">
        <f>G45+G52</f>
        <v>0</v>
      </c>
    </row>
    <row r="45" spans="1:7" x14ac:dyDescent="0.25">
      <c r="A45" s="18">
        <v>51</v>
      </c>
      <c r="B45" s="15" t="s">
        <v>10</v>
      </c>
      <c r="C45" s="16">
        <f>C46+C50</f>
        <v>90860.93</v>
      </c>
      <c r="D45" s="16">
        <f>D46+D50</f>
        <v>173652</v>
      </c>
      <c r="E45" s="16">
        <f>E46+E50</f>
        <v>57389</v>
      </c>
      <c r="F45" s="16">
        <f>F46+F50</f>
        <v>0</v>
      </c>
      <c r="G45" s="16">
        <f>G46+G50</f>
        <v>0</v>
      </c>
    </row>
    <row r="46" spans="1:7" x14ac:dyDescent="0.25">
      <c r="A46" s="19">
        <v>3</v>
      </c>
      <c r="B46" s="15" t="s">
        <v>5</v>
      </c>
      <c r="C46" s="16">
        <f>C47+C48+C49</f>
        <v>90860.93</v>
      </c>
      <c r="D46" s="16">
        <f>D47+D48+D49</f>
        <v>130652</v>
      </c>
      <c r="E46" s="16">
        <f t="shared" ref="E46:G46" si="14">E47+E48+E49</f>
        <v>30000</v>
      </c>
      <c r="F46" s="16">
        <f t="shared" si="14"/>
        <v>0</v>
      </c>
      <c r="G46" s="16">
        <f t="shared" si="14"/>
        <v>0</v>
      </c>
    </row>
    <row r="47" spans="1:7" x14ac:dyDescent="0.25">
      <c r="A47" s="20">
        <v>31</v>
      </c>
      <c r="B47" s="15" t="s">
        <v>6</v>
      </c>
      <c r="C47" s="21">
        <v>2000</v>
      </c>
      <c r="D47" s="21">
        <v>12400</v>
      </c>
      <c r="E47" s="21"/>
      <c r="F47" s="21">
        <v>0</v>
      </c>
      <c r="G47" s="21">
        <v>0</v>
      </c>
    </row>
    <row r="48" spans="1:7" x14ac:dyDescent="0.25">
      <c r="A48" s="20">
        <v>32</v>
      </c>
      <c r="B48" s="15" t="s">
        <v>7</v>
      </c>
      <c r="C48" s="21">
        <v>88860.93</v>
      </c>
      <c r="D48" s="21">
        <v>118252</v>
      </c>
      <c r="E48" s="21">
        <v>30000</v>
      </c>
      <c r="F48" s="21"/>
      <c r="G48" s="21">
        <v>0</v>
      </c>
    </row>
    <row r="49" spans="1:7" x14ac:dyDescent="0.25">
      <c r="A49" s="20">
        <v>34</v>
      </c>
      <c r="B49" s="15" t="s">
        <v>15</v>
      </c>
      <c r="C49" s="21"/>
      <c r="D49" s="21"/>
      <c r="E49" s="21"/>
      <c r="F49" s="21"/>
      <c r="G49" s="21">
        <v>0</v>
      </c>
    </row>
    <row r="50" spans="1:7" x14ac:dyDescent="0.25">
      <c r="A50" s="19">
        <v>4</v>
      </c>
      <c r="B50" s="15" t="s">
        <v>12</v>
      </c>
      <c r="C50" s="16">
        <f>C51</f>
        <v>0</v>
      </c>
      <c r="D50" s="16">
        <f>D51</f>
        <v>43000</v>
      </c>
      <c r="E50" s="16">
        <f>E51</f>
        <v>27389</v>
      </c>
      <c r="F50" s="16">
        <f>F51</f>
        <v>0</v>
      </c>
      <c r="G50" s="16">
        <f>G51</f>
        <v>0</v>
      </c>
    </row>
    <row r="51" spans="1:7" x14ac:dyDescent="0.25">
      <c r="A51" s="20">
        <v>42</v>
      </c>
      <c r="B51" s="15" t="s">
        <v>13</v>
      </c>
      <c r="C51" s="21"/>
      <c r="D51" s="21">
        <v>43000</v>
      </c>
      <c r="E51" s="21">
        <v>27389</v>
      </c>
      <c r="F51" s="21"/>
      <c r="G51" s="21"/>
    </row>
    <row r="52" spans="1:7" x14ac:dyDescent="0.25">
      <c r="A52" s="18">
        <v>52</v>
      </c>
      <c r="B52" s="15" t="s">
        <v>11</v>
      </c>
      <c r="C52" s="16">
        <f>C53+C59</f>
        <v>130132.74</v>
      </c>
      <c r="D52" s="16">
        <f>D53+D59</f>
        <v>114821</v>
      </c>
      <c r="E52" s="16">
        <f>E53+E59</f>
        <v>111000</v>
      </c>
      <c r="F52" s="16">
        <f>F53+F59</f>
        <v>0</v>
      </c>
      <c r="G52" s="16">
        <f>G53+G59</f>
        <v>0</v>
      </c>
    </row>
    <row r="53" spans="1:7" x14ac:dyDescent="0.25">
      <c r="A53" s="19">
        <v>3</v>
      </c>
      <c r="B53" s="15" t="s">
        <v>5</v>
      </c>
      <c r="C53" s="16">
        <f>SUM(C54:C58)</f>
        <v>130132.74</v>
      </c>
      <c r="D53" s="16">
        <f t="shared" ref="D53:G53" si="15">SUM(D54:D58)</f>
        <v>44821</v>
      </c>
      <c r="E53" s="16">
        <f t="shared" si="15"/>
        <v>0</v>
      </c>
      <c r="F53" s="16">
        <f t="shared" si="15"/>
        <v>0</v>
      </c>
      <c r="G53" s="16">
        <f t="shared" si="15"/>
        <v>0</v>
      </c>
    </row>
    <row r="54" spans="1:7" x14ac:dyDescent="0.25">
      <c r="A54" s="20">
        <v>31</v>
      </c>
      <c r="B54" s="15" t="s">
        <v>6</v>
      </c>
      <c r="C54" s="21">
        <v>737.21</v>
      </c>
      <c r="D54" s="21">
        <v>10000</v>
      </c>
      <c r="E54" s="21"/>
      <c r="F54" s="21"/>
      <c r="G54" s="21"/>
    </row>
    <row r="55" spans="1:7" x14ac:dyDescent="0.25">
      <c r="A55" s="20">
        <v>32</v>
      </c>
      <c r="B55" s="15" t="s">
        <v>7</v>
      </c>
      <c r="C55" s="21">
        <v>80379.56</v>
      </c>
      <c r="D55" s="21">
        <v>19100</v>
      </c>
      <c r="E55" s="21"/>
      <c r="F55" s="21"/>
      <c r="G55" s="21"/>
    </row>
    <row r="56" spans="1:7" x14ac:dyDescent="0.25">
      <c r="A56" s="20">
        <v>34</v>
      </c>
      <c r="B56" s="15" t="s">
        <v>15</v>
      </c>
      <c r="C56" s="21">
        <v>0</v>
      </c>
      <c r="D56" s="21"/>
      <c r="E56" s="21"/>
      <c r="F56" s="21"/>
      <c r="G56" s="21"/>
    </row>
    <row r="57" spans="1:7" x14ac:dyDescent="0.25">
      <c r="A57" s="20">
        <v>36</v>
      </c>
      <c r="B57" s="15" t="s">
        <v>25</v>
      </c>
      <c r="C57" s="21">
        <v>48019.97</v>
      </c>
      <c r="D57" s="21">
        <v>15721</v>
      </c>
      <c r="E57" s="21"/>
      <c r="F57" s="21"/>
      <c r="G57" s="21"/>
    </row>
    <row r="58" spans="1:7" x14ac:dyDescent="0.25">
      <c r="A58" s="20">
        <v>38</v>
      </c>
      <c r="B58" s="15"/>
      <c r="C58" s="21">
        <v>996</v>
      </c>
      <c r="D58" s="21"/>
      <c r="E58" s="21"/>
      <c r="F58" s="21"/>
      <c r="G58" s="21"/>
    </row>
    <row r="59" spans="1:7" x14ac:dyDescent="0.25">
      <c r="A59" s="19">
        <v>4</v>
      </c>
      <c r="B59" s="15" t="s">
        <v>12</v>
      </c>
      <c r="C59" s="16">
        <f>C60</f>
        <v>0</v>
      </c>
      <c r="D59" s="16">
        <f>D60</f>
        <v>70000</v>
      </c>
      <c r="E59" s="16">
        <f>E60</f>
        <v>111000</v>
      </c>
      <c r="F59" s="16">
        <f>F60</f>
        <v>0</v>
      </c>
      <c r="G59" s="16">
        <f>G60</f>
        <v>0</v>
      </c>
    </row>
    <row r="60" spans="1:7" x14ac:dyDescent="0.25">
      <c r="A60" s="20">
        <v>42</v>
      </c>
      <c r="B60" s="15" t="s">
        <v>13</v>
      </c>
      <c r="C60" s="21"/>
      <c r="D60" s="21">
        <v>70000</v>
      </c>
      <c r="E60" s="21">
        <v>111000</v>
      </c>
      <c r="F60" s="21"/>
      <c r="G60" s="21"/>
    </row>
    <row r="61" spans="1:7" x14ac:dyDescent="0.25">
      <c r="A61" s="14" t="s">
        <v>23</v>
      </c>
      <c r="B61" s="15" t="s">
        <v>24</v>
      </c>
      <c r="C61" s="16">
        <f>C62</f>
        <v>1435106.7899999998</v>
      </c>
      <c r="D61" s="16">
        <f>D62</f>
        <v>1459761</v>
      </c>
      <c r="E61" s="16">
        <f>E62</f>
        <v>1263879</v>
      </c>
      <c r="F61" s="16">
        <f>F62</f>
        <v>940432</v>
      </c>
      <c r="G61" s="16">
        <f>G62</f>
        <v>926545</v>
      </c>
    </row>
    <row r="62" spans="1:7" x14ac:dyDescent="0.25">
      <c r="A62" s="17">
        <v>942</v>
      </c>
      <c r="B62" s="15" t="s">
        <v>3</v>
      </c>
      <c r="C62" s="16">
        <f>C63+C71++C80+C90+C97</f>
        <v>1435106.7899999998</v>
      </c>
      <c r="D62" s="16">
        <f>D63+D71++D80+D90+D97</f>
        <v>1459761</v>
      </c>
      <c r="E62" s="16">
        <f>E63+E71++E80+E90+E97</f>
        <v>1263879</v>
      </c>
      <c r="F62" s="16">
        <f>F63+F71++F80+F90+F97</f>
        <v>940432</v>
      </c>
      <c r="G62" s="16">
        <f>G63+G71++G80+G90+G97</f>
        <v>926545</v>
      </c>
    </row>
    <row r="63" spans="1:7" x14ac:dyDescent="0.25">
      <c r="A63" s="18">
        <v>31</v>
      </c>
      <c r="B63" s="15" t="s">
        <v>14</v>
      </c>
      <c r="C63" s="16">
        <f>C64+C69</f>
        <v>135176.49</v>
      </c>
      <c r="D63" s="16">
        <f>D64+D69</f>
        <v>152535</v>
      </c>
      <c r="E63" s="16">
        <f>E64+E69</f>
        <v>111335</v>
      </c>
      <c r="F63" s="16">
        <f>F64+F69</f>
        <v>111335</v>
      </c>
      <c r="G63" s="16">
        <f>G64+G69</f>
        <v>111335</v>
      </c>
    </row>
    <row r="64" spans="1:7" x14ac:dyDescent="0.25">
      <c r="A64" s="19">
        <v>3</v>
      </c>
      <c r="B64" s="15" t="s">
        <v>5</v>
      </c>
      <c r="C64" s="16">
        <f>SUM(C65:C68)</f>
        <v>134208.84</v>
      </c>
      <c r="D64" s="16">
        <f>SUM(D65:D68)</f>
        <v>152535</v>
      </c>
      <c r="E64" s="16">
        <f>SUM(E65:E68)</f>
        <v>111335</v>
      </c>
      <c r="F64" s="16">
        <f>SUM(F65:F68)</f>
        <v>111335</v>
      </c>
      <c r="G64" s="16">
        <f>SUM(G65:G68)</f>
        <v>111335</v>
      </c>
    </row>
    <row r="65" spans="1:7" x14ac:dyDescent="0.25">
      <c r="A65" s="20">
        <v>31</v>
      </c>
      <c r="B65" s="15" t="s">
        <v>6</v>
      </c>
      <c r="C65" s="21">
        <v>31538.79</v>
      </c>
      <c r="D65" s="21">
        <v>15000</v>
      </c>
      <c r="E65" s="21">
        <v>15000</v>
      </c>
      <c r="F65" s="21">
        <v>15000</v>
      </c>
      <c r="G65" s="21">
        <v>15000</v>
      </c>
    </row>
    <row r="66" spans="1:7" x14ac:dyDescent="0.25">
      <c r="A66" s="20">
        <v>32</v>
      </c>
      <c r="B66" s="15" t="s">
        <v>7</v>
      </c>
      <c r="C66" s="21">
        <v>99989.78</v>
      </c>
      <c r="D66" s="21">
        <v>134335</v>
      </c>
      <c r="E66" s="21">
        <v>94135</v>
      </c>
      <c r="F66" s="21">
        <v>94135</v>
      </c>
      <c r="G66" s="21">
        <v>94135</v>
      </c>
    </row>
    <row r="67" spans="1:7" x14ac:dyDescent="0.25">
      <c r="A67" s="20">
        <v>34</v>
      </c>
      <c r="B67" s="15" t="s">
        <v>15</v>
      </c>
      <c r="C67" s="21">
        <v>153.05000000000001</v>
      </c>
      <c r="D67" s="21">
        <v>200</v>
      </c>
      <c r="E67" s="21">
        <v>200</v>
      </c>
      <c r="F67" s="21">
        <v>200</v>
      </c>
      <c r="G67" s="21">
        <v>200</v>
      </c>
    </row>
    <row r="68" spans="1:7" x14ac:dyDescent="0.25">
      <c r="A68" s="20">
        <v>38</v>
      </c>
      <c r="B68" s="15" t="s">
        <v>29</v>
      </c>
      <c r="C68" s="21">
        <v>2527.2199999999998</v>
      </c>
      <c r="D68" s="21">
        <v>3000</v>
      </c>
      <c r="E68" s="21">
        <v>2000</v>
      </c>
      <c r="F68" s="21">
        <v>2000</v>
      </c>
      <c r="G68" s="21">
        <v>2000</v>
      </c>
    </row>
    <row r="69" spans="1:7" x14ac:dyDescent="0.25">
      <c r="A69" s="19">
        <v>4</v>
      </c>
      <c r="B69" s="15" t="s">
        <v>12</v>
      </c>
      <c r="C69" s="16">
        <f>C70</f>
        <v>967.65</v>
      </c>
      <c r="D69" s="16">
        <f>D70</f>
        <v>0</v>
      </c>
      <c r="E69" s="16">
        <f>E70</f>
        <v>0</v>
      </c>
      <c r="F69" s="16">
        <f>F70</f>
        <v>0</v>
      </c>
      <c r="G69" s="16">
        <f>G70</f>
        <v>0</v>
      </c>
    </row>
    <row r="70" spans="1:7" x14ac:dyDescent="0.25">
      <c r="A70" s="20">
        <v>42</v>
      </c>
      <c r="B70" s="15" t="s">
        <v>13</v>
      </c>
      <c r="C70" s="21">
        <v>967.65</v>
      </c>
      <c r="D70" s="21"/>
      <c r="E70" s="21"/>
      <c r="F70" s="21"/>
      <c r="G70" s="21"/>
    </row>
    <row r="71" spans="1:7" x14ac:dyDescent="0.25">
      <c r="A71" s="18">
        <v>43</v>
      </c>
      <c r="B71" s="15" t="s">
        <v>18</v>
      </c>
      <c r="C71" s="16">
        <f>C72+C77+C88</f>
        <v>1214546.94</v>
      </c>
      <c r="D71" s="16">
        <f>D72+D77</f>
        <v>1246875</v>
      </c>
      <c r="E71" s="16">
        <f>E72+E77</f>
        <v>1148800</v>
      </c>
      <c r="F71" s="16">
        <f>F72+F77</f>
        <v>827650</v>
      </c>
      <c r="G71" s="16">
        <f>G72+G77</f>
        <v>815000</v>
      </c>
    </row>
    <row r="72" spans="1:7" x14ac:dyDescent="0.25">
      <c r="A72" s="19">
        <v>3</v>
      </c>
      <c r="B72" s="15" t="s">
        <v>5</v>
      </c>
      <c r="C72" s="16">
        <f>SUM(C73:C76)</f>
        <v>1160286.3499999999</v>
      </c>
      <c r="D72" s="16">
        <f>SUM(D73:D76)</f>
        <v>1119875</v>
      </c>
      <c r="E72" s="16">
        <f>SUM(E73:E76)</f>
        <v>1056800</v>
      </c>
      <c r="F72" s="16">
        <f>SUM(F73:F76)</f>
        <v>805650</v>
      </c>
      <c r="G72" s="16">
        <f>SUM(G73:G76)</f>
        <v>793000</v>
      </c>
    </row>
    <row r="73" spans="1:7" x14ac:dyDescent="0.25">
      <c r="A73" s="20">
        <v>31</v>
      </c>
      <c r="B73" s="15" t="s">
        <v>6</v>
      </c>
      <c r="C73" s="21">
        <v>506702.45</v>
      </c>
      <c r="D73" s="21">
        <v>437375</v>
      </c>
      <c r="E73" s="21">
        <v>346600</v>
      </c>
      <c r="F73" s="21">
        <v>334950</v>
      </c>
      <c r="G73" s="21">
        <v>323300</v>
      </c>
    </row>
    <row r="74" spans="1:7" x14ac:dyDescent="0.25">
      <c r="A74" s="20">
        <v>32</v>
      </c>
      <c r="B74" s="15" t="s">
        <v>7</v>
      </c>
      <c r="C74" s="21">
        <v>629548.94999999995</v>
      </c>
      <c r="D74" s="21">
        <v>662500</v>
      </c>
      <c r="E74" s="21">
        <v>682700</v>
      </c>
      <c r="F74" s="21">
        <v>444700</v>
      </c>
      <c r="G74" s="21">
        <v>444700</v>
      </c>
    </row>
    <row r="75" spans="1:7" x14ac:dyDescent="0.25">
      <c r="A75" s="20">
        <v>34</v>
      </c>
      <c r="B75" s="15" t="s">
        <v>15</v>
      </c>
      <c r="C75" s="21">
        <v>12848.49</v>
      </c>
      <c r="D75" s="21">
        <v>10000</v>
      </c>
      <c r="E75" s="21">
        <v>12500</v>
      </c>
      <c r="F75" s="21">
        <v>11000</v>
      </c>
      <c r="G75" s="21">
        <v>10000</v>
      </c>
    </row>
    <row r="76" spans="1:7" x14ac:dyDescent="0.25">
      <c r="A76" s="20">
        <v>37</v>
      </c>
      <c r="B76" s="15" t="s">
        <v>16</v>
      </c>
      <c r="C76" s="21">
        <v>11186.46</v>
      </c>
      <c r="D76" s="21">
        <v>10000</v>
      </c>
      <c r="E76" s="21">
        <v>15000</v>
      </c>
      <c r="F76" s="21">
        <v>15000</v>
      </c>
      <c r="G76" s="21">
        <v>15000</v>
      </c>
    </row>
    <row r="77" spans="1:7" x14ac:dyDescent="0.25">
      <c r="A77" s="19">
        <v>4</v>
      </c>
      <c r="B77" s="15" t="s">
        <v>12</v>
      </c>
      <c r="C77" s="16">
        <f>SUM(C78:C79)</f>
        <v>54260.59</v>
      </c>
      <c r="D77" s="16">
        <f>SUM(D78:D79)</f>
        <v>127000</v>
      </c>
      <c r="E77" s="16">
        <f>SUM(E78:E79)</f>
        <v>92000</v>
      </c>
      <c r="F77" s="16">
        <f>SUM(F78:F79)</f>
        <v>22000</v>
      </c>
      <c r="G77" s="16">
        <f>SUM(G78:G79)</f>
        <v>22000</v>
      </c>
    </row>
    <row r="78" spans="1:7" x14ac:dyDescent="0.25">
      <c r="A78" s="20">
        <v>41</v>
      </c>
      <c r="B78" s="15" t="s">
        <v>17</v>
      </c>
      <c r="C78" s="21"/>
      <c r="D78" s="21"/>
      <c r="E78" s="21"/>
      <c r="F78" s="21"/>
      <c r="G78" s="21"/>
    </row>
    <row r="79" spans="1:7" x14ac:dyDescent="0.25">
      <c r="A79" s="20">
        <v>42</v>
      </c>
      <c r="B79" s="15" t="s">
        <v>13</v>
      </c>
      <c r="C79" s="21">
        <v>54260.59</v>
      </c>
      <c r="D79" s="21">
        <v>127000</v>
      </c>
      <c r="E79" s="21">
        <v>92000</v>
      </c>
      <c r="F79" s="21">
        <v>22000</v>
      </c>
      <c r="G79" s="21">
        <v>22000</v>
      </c>
    </row>
    <row r="80" spans="1:7" x14ac:dyDescent="0.25">
      <c r="A80" s="18">
        <v>52</v>
      </c>
      <c r="B80" s="15" t="s">
        <v>11</v>
      </c>
      <c r="C80" s="16">
        <f>C81+C86</f>
        <v>77698.179999999993</v>
      </c>
      <c r="D80" s="16">
        <f>D81</f>
        <v>35394</v>
      </c>
      <c r="E80" s="16">
        <f>E81</f>
        <v>3534</v>
      </c>
      <c r="F80" s="16">
        <f>F81</f>
        <v>1237</v>
      </c>
      <c r="G80" s="16">
        <f>G81</f>
        <v>0</v>
      </c>
    </row>
    <row r="81" spans="1:7" x14ac:dyDescent="0.25">
      <c r="A81" s="19">
        <v>3</v>
      </c>
      <c r="B81" s="15" t="s">
        <v>5</v>
      </c>
      <c r="C81" s="16">
        <f>SUM(C82:C85)</f>
        <v>75385.409999999989</v>
      </c>
      <c r="D81" s="16">
        <f>SUM(D82:D85)</f>
        <v>35394</v>
      </c>
      <c r="E81" s="16">
        <f>SUM(E82:E85)</f>
        <v>3534</v>
      </c>
      <c r="F81" s="16">
        <f>SUM(F82:F85)</f>
        <v>1237</v>
      </c>
      <c r="G81" s="16">
        <f>SUM(G82:G85)</f>
        <v>0</v>
      </c>
    </row>
    <row r="82" spans="1:7" x14ac:dyDescent="0.25">
      <c r="A82" s="20">
        <v>31</v>
      </c>
      <c r="B82" s="15" t="s">
        <v>6</v>
      </c>
      <c r="C82" s="21">
        <v>968.62</v>
      </c>
      <c r="D82" s="21">
        <v>25183</v>
      </c>
      <c r="E82" s="21"/>
      <c r="F82" s="21"/>
      <c r="G82" s="21"/>
    </row>
    <row r="83" spans="1:7" x14ac:dyDescent="0.25">
      <c r="A83" s="20">
        <v>32</v>
      </c>
      <c r="B83" s="15" t="s">
        <v>7</v>
      </c>
      <c r="C83" s="21">
        <v>74392.59</v>
      </c>
      <c r="D83" s="21">
        <v>10151</v>
      </c>
      <c r="E83" s="21">
        <v>3534</v>
      </c>
      <c r="F83" s="21">
        <v>1237</v>
      </c>
      <c r="G83" s="21"/>
    </row>
    <row r="84" spans="1:7" x14ac:dyDescent="0.25">
      <c r="A84" s="20">
        <v>34</v>
      </c>
      <c r="B84" s="15" t="s">
        <v>15</v>
      </c>
      <c r="C84" s="21">
        <v>24.2</v>
      </c>
      <c r="D84" s="21">
        <v>60</v>
      </c>
      <c r="E84" s="21"/>
      <c r="F84" s="21"/>
      <c r="G84" s="21"/>
    </row>
    <row r="85" spans="1:7" x14ac:dyDescent="0.25">
      <c r="A85" s="20">
        <v>37</v>
      </c>
      <c r="B85" s="15" t="s">
        <v>16</v>
      </c>
      <c r="C85" s="21"/>
      <c r="D85" s="21"/>
      <c r="E85" s="21"/>
      <c r="F85" s="21"/>
      <c r="G85" s="21"/>
    </row>
    <row r="86" spans="1:7" x14ac:dyDescent="0.25">
      <c r="A86" s="19">
        <v>4</v>
      </c>
      <c r="B86" s="15" t="s">
        <v>12</v>
      </c>
      <c r="C86" s="16">
        <f>SUM(C87:C87)</f>
        <v>2312.77</v>
      </c>
      <c r="D86" s="16">
        <f>SUM(D87:D87)</f>
        <v>0</v>
      </c>
      <c r="E86" s="16">
        <f>SUM(E87:E87)</f>
        <v>0</v>
      </c>
      <c r="F86" s="16">
        <f>SUM(F87:F87)</f>
        <v>0</v>
      </c>
      <c r="G86" s="16">
        <f>SUM(G87:G87)</f>
        <v>0</v>
      </c>
    </row>
    <row r="87" spans="1:7" x14ac:dyDescent="0.25">
      <c r="A87" s="20">
        <v>42</v>
      </c>
      <c r="B87" s="15" t="s">
        <v>13</v>
      </c>
      <c r="C87" s="21">
        <v>2312.77</v>
      </c>
      <c r="D87" s="21"/>
      <c r="E87" s="21"/>
      <c r="F87" s="21"/>
      <c r="G87" s="21"/>
    </row>
    <row r="88" spans="1:7" x14ac:dyDescent="0.25">
      <c r="A88" s="19">
        <v>5</v>
      </c>
      <c r="B88" s="15" t="s">
        <v>26</v>
      </c>
      <c r="C88" s="16"/>
      <c r="D88" s="16"/>
      <c r="E88" s="16">
        <f>SUM(E89:E89)</f>
        <v>0</v>
      </c>
      <c r="F88" s="16">
        <f>SUM(F89:F89)</f>
        <v>0</v>
      </c>
      <c r="G88" s="16">
        <f>SUM(G89:G89)</f>
        <v>0</v>
      </c>
    </row>
    <row r="89" spans="1:7" x14ac:dyDescent="0.25">
      <c r="A89" s="20">
        <v>51</v>
      </c>
      <c r="B89" s="15" t="s">
        <v>27</v>
      </c>
      <c r="C89" s="21"/>
      <c r="D89" s="21">
        <v>1500000</v>
      </c>
      <c r="E89" s="21"/>
      <c r="F89" s="21"/>
      <c r="G89" s="21"/>
    </row>
    <row r="90" spans="1:7" x14ac:dyDescent="0.25">
      <c r="A90" s="18">
        <v>6</v>
      </c>
      <c r="B90" s="15" t="s">
        <v>32</v>
      </c>
      <c r="C90" s="16">
        <f>C91+C95</f>
        <v>4801.75</v>
      </c>
      <c r="D90" s="16">
        <f>D91+D95</f>
        <v>24662</v>
      </c>
      <c r="E90" s="16">
        <f>E91+E95</f>
        <v>0</v>
      </c>
      <c r="F90" s="16">
        <f>F91+F95</f>
        <v>0</v>
      </c>
      <c r="G90" s="16">
        <f>G91+G95</f>
        <v>0</v>
      </c>
    </row>
    <row r="91" spans="1:7" x14ac:dyDescent="0.25">
      <c r="A91" s="19">
        <v>3</v>
      </c>
      <c r="B91" s="15" t="s">
        <v>5</v>
      </c>
      <c r="C91" s="16">
        <f>SUM(C92:C94)</f>
        <v>4801.75</v>
      </c>
      <c r="D91" s="16">
        <f>SUM(D92:D94)</f>
        <v>24662</v>
      </c>
      <c r="E91" s="16">
        <f>SUM(E92:E94)</f>
        <v>0</v>
      </c>
      <c r="F91" s="16">
        <f>SUM(F92:F94)</f>
        <v>0</v>
      </c>
      <c r="G91" s="16">
        <f>SUM(G92:G94)</f>
        <v>0</v>
      </c>
    </row>
    <row r="92" spans="1:7" x14ac:dyDescent="0.25">
      <c r="A92" s="20">
        <v>32</v>
      </c>
      <c r="B92" s="15" t="s">
        <v>7</v>
      </c>
      <c r="C92" s="21">
        <v>4801.75</v>
      </c>
      <c r="D92" s="21">
        <v>24662</v>
      </c>
      <c r="E92" s="21"/>
      <c r="F92" s="21"/>
      <c r="G92" s="21"/>
    </row>
    <row r="93" spans="1:7" x14ac:dyDescent="0.25">
      <c r="A93" s="20">
        <v>34</v>
      </c>
      <c r="B93" s="15" t="s">
        <v>15</v>
      </c>
      <c r="C93" s="21"/>
      <c r="D93" s="21"/>
      <c r="E93" s="21"/>
      <c r="F93" s="21"/>
      <c r="G93" s="21"/>
    </row>
    <row r="94" spans="1:7" x14ac:dyDescent="0.25">
      <c r="A94" s="20">
        <v>38</v>
      </c>
      <c r="B94" s="15" t="s">
        <v>29</v>
      </c>
      <c r="C94" s="21"/>
      <c r="D94" s="21"/>
      <c r="E94" s="21"/>
      <c r="F94" s="21"/>
      <c r="G94" s="21"/>
    </row>
    <row r="95" spans="1:7" x14ac:dyDescent="0.25">
      <c r="A95" s="19">
        <v>4</v>
      </c>
      <c r="B95" s="15" t="s">
        <v>12</v>
      </c>
      <c r="C95" s="16">
        <f>SUM(C96:C96)</f>
        <v>0</v>
      </c>
      <c r="D95" s="16">
        <f>SUM(D96:D96)</f>
        <v>0</v>
      </c>
      <c r="E95" s="16">
        <f>SUM(E96:E96)</f>
        <v>0</v>
      </c>
      <c r="F95" s="16">
        <f>SUM(F96:F96)</f>
        <v>0</v>
      </c>
      <c r="G95" s="16">
        <f>SUM(G96:G96)</f>
        <v>0</v>
      </c>
    </row>
    <row r="96" spans="1:7" x14ac:dyDescent="0.25">
      <c r="A96" s="20">
        <v>42</v>
      </c>
      <c r="B96" s="15" t="s">
        <v>13</v>
      </c>
      <c r="C96" s="21"/>
      <c r="D96" s="21"/>
      <c r="E96" s="21"/>
      <c r="F96" s="21"/>
      <c r="G96" s="21"/>
    </row>
    <row r="97" spans="1:7" x14ac:dyDescent="0.25">
      <c r="A97" s="18">
        <v>7</v>
      </c>
      <c r="B97" s="15" t="s">
        <v>28</v>
      </c>
      <c r="C97" s="16">
        <f>C98</f>
        <v>2883.43</v>
      </c>
      <c r="D97" s="16">
        <f>D98</f>
        <v>295</v>
      </c>
      <c r="E97" s="16">
        <f>E98</f>
        <v>210</v>
      </c>
      <c r="F97" s="16">
        <f>F98</f>
        <v>210</v>
      </c>
      <c r="G97" s="16">
        <f>G98</f>
        <v>210</v>
      </c>
    </row>
    <row r="98" spans="1:7" x14ac:dyDescent="0.25">
      <c r="A98" s="19">
        <v>4</v>
      </c>
      <c r="B98" s="15" t="s">
        <v>12</v>
      </c>
      <c r="C98" s="16">
        <f>SUM(C99:C99)</f>
        <v>2883.43</v>
      </c>
      <c r="D98" s="16">
        <f>SUM(D99:D99)</f>
        <v>295</v>
      </c>
      <c r="E98" s="16">
        <f>SUM(E99:E99)</f>
        <v>210</v>
      </c>
      <c r="F98" s="16">
        <f>SUM(F99:F99)</f>
        <v>210</v>
      </c>
      <c r="G98" s="16">
        <f>SUM(G99:G99)</f>
        <v>210</v>
      </c>
    </row>
    <row r="99" spans="1:7" x14ac:dyDescent="0.25">
      <c r="A99" s="20">
        <v>42</v>
      </c>
      <c r="B99" s="15" t="s">
        <v>13</v>
      </c>
      <c r="C99" s="21">
        <v>2883.43</v>
      </c>
      <c r="D99" s="21">
        <v>295</v>
      </c>
      <c r="E99" s="21">
        <v>210</v>
      </c>
      <c r="F99" s="21">
        <v>210</v>
      </c>
      <c r="G99" s="21">
        <v>210</v>
      </c>
    </row>
  </sheetData>
  <mergeCells count="1">
    <mergeCell ref="A3:G3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maric</dc:creator>
  <cp:lastModifiedBy>sandra maric</cp:lastModifiedBy>
  <cp:lastPrinted>2024-11-06T13:08:45Z</cp:lastPrinted>
  <dcterms:created xsi:type="dcterms:W3CDTF">2022-09-27T11:53:02Z</dcterms:created>
  <dcterms:modified xsi:type="dcterms:W3CDTF">2024-12-16T07:47:47Z</dcterms:modified>
</cp:coreProperties>
</file>