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ra\Documents\FP\REBALANS 2023\"/>
    </mc:Choice>
  </mc:AlternateContent>
  <bookViews>
    <workbookView xWindow="0" yWindow="0" windowWidth="28800" windowHeight="12135"/>
  </bookViews>
  <sheets>
    <sheet name="POSEBNI DIO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9" l="1"/>
  <c r="E50" i="9"/>
  <c r="D48" i="9"/>
  <c r="E48" i="9"/>
  <c r="D45" i="9"/>
  <c r="D39" i="9" s="1"/>
  <c r="D40" i="9"/>
  <c r="E70" i="9" l="1"/>
  <c r="D70" i="9"/>
  <c r="C70" i="9"/>
  <c r="E91" i="9"/>
  <c r="D91" i="9"/>
  <c r="C91" i="9"/>
  <c r="E104" i="9"/>
  <c r="D104" i="9"/>
  <c r="C104" i="9"/>
  <c r="C112" i="9"/>
  <c r="E55" i="9"/>
  <c r="D55" i="9"/>
  <c r="C55" i="9"/>
  <c r="E21" i="9"/>
  <c r="C21" i="9"/>
  <c r="D126" i="9"/>
  <c r="D125" i="9" s="1"/>
  <c r="D123" i="9" s="1"/>
  <c r="E126" i="9"/>
  <c r="E125" i="9" s="1"/>
  <c r="E123" i="9" s="1"/>
  <c r="C126" i="9"/>
  <c r="C125" i="9" s="1"/>
  <c r="C123" i="9" s="1"/>
  <c r="D117" i="9"/>
  <c r="D114" i="9" s="1"/>
  <c r="E117" i="9"/>
  <c r="E114" i="9" s="1"/>
  <c r="C117" i="9"/>
  <c r="C114" i="9" s="1"/>
  <c r="C121" i="9"/>
  <c r="C116" i="9" l="1"/>
  <c r="E116" i="9"/>
  <c r="D116" i="9"/>
  <c r="C24" i="9"/>
  <c r="D13" i="9"/>
  <c r="C111" i="9"/>
  <c r="D107" i="9"/>
  <c r="D106" i="9" s="1"/>
  <c r="E107" i="9"/>
  <c r="E106" i="9" s="1"/>
  <c r="C107" i="9"/>
  <c r="C106" i="9" s="1"/>
  <c r="D102" i="9"/>
  <c r="E102" i="9"/>
  <c r="C102" i="9"/>
  <c r="D97" i="9"/>
  <c r="E97" i="9"/>
  <c r="C97" i="9"/>
  <c r="D93" i="9"/>
  <c r="E93" i="9"/>
  <c r="C93" i="9"/>
  <c r="D89" i="9"/>
  <c r="E89" i="9"/>
  <c r="C89" i="9"/>
  <c r="D87" i="9"/>
  <c r="E87" i="9"/>
  <c r="C87" i="9"/>
  <c r="D81" i="9"/>
  <c r="E81" i="9"/>
  <c r="C81" i="9"/>
  <c r="D77" i="9"/>
  <c r="E77" i="9"/>
  <c r="E76" i="9" s="1"/>
  <c r="C77" i="9"/>
  <c r="D74" i="9"/>
  <c r="E74" i="9"/>
  <c r="C74" i="9"/>
  <c r="D72" i="9"/>
  <c r="E72" i="9"/>
  <c r="C72" i="9"/>
  <c r="E64" i="9"/>
  <c r="C64" i="9"/>
  <c r="D62" i="9"/>
  <c r="D61" i="9" s="1"/>
  <c r="E62" i="9"/>
  <c r="C62" i="9"/>
  <c r="C61" i="9" s="1"/>
  <c r="D57" i="9"/>
  <c r="E57" i="9"/>
  <c r="C57" i="9"/>
  <c r="C50" i="9"/>
  <c r="C48" i="9"/>
  <c r="E45" i="9"/>
  <c r="C45" i="9"/>
  <c r="E40" i="9"/>
  <c r="C40" i="9"/>
  <c r="D34" i="9"/>
  <c r="E34" i="9"/>
  <c r="C34" i="9"/>
  <c r="D32" i="9"/>
  <c r="E32" i="9"/>
  <c r="C32" i="9"/>
  <c r="D30" i="9"/>
  <c r="E30" i="9"/>
  <c r="C30" i="9"/>
  <c r="D24" i="9"/>
  <c r="E24" i="9"/>
  <c r="E61" i="9" l="1"/>
  <c r="D76" i="9"/>
  <c r="D59" i="9" s="1"/>
  <c r="C76" i="9"/>
  <c r="C59" i="9" s="1"/>
  <c r="C39" i="9"/>
  <c r="D47" i="9"/>
  <c r="E39" i="9"/>
  <c r="C47" i="9"/>
  <c r="C37" i="9" s="1"/>
  <c r="E47" i="9"/>
  <c r="D96" i="9"/>
  <c r="E20" i="9"/>
  <c r="E96" i="9"/>
  <c r="C96" i="9"/>
  <c r="C20" i="9"/>
  <c r="E59" i="9" l="1"/>
  <c r="D37" i="9"/>
  <c r="E37" i="9"/>
  <c r="D23" i="9"/>
  <c r="D22" i="9"/>
  <c r="D15" i="9"/>
  <c r="D16" i="9"/>
  <c r="D17" i="9"/>
  <c r="D12" i="9"/>
  <c r="D21" i="9" l="1"/>
  <c r="E18" i="9"/>
  <c r="C18" i="9"/>
  <c r="D14" i="9"/>
  <c r="E14" i="9"/>
  <c r="C14" i="9"/>
  <c r="D10" i="9"/>
  <c r="E10" i="9"/>
  <c r="C10" i="9"/>
  <c r="C9" i="9" l="1"/>
  <c r="C7" i="9" s="1"/>
  <c r="C3" i="9" s="1"/>
  <c r="E9" i="9"/>
  <c r="E7" i="9" s="1"/>
  <c r="E3" i="9" s="1"/>
  <c r="D9" i="9"/>
  <c r="D7" i="9" s="1"/>
  <c r="D20" i="9"/>
  <c r="D18" i="9" s="1"/>
  <c r="D3" i="9" l="1"/>
</calcChain>
</file>

<file path=xl/sharedStrings.xml><?xml version="1.0" encoding="utf-8"?>
<sst xmlns="http://schemas.openxmlformats.org/spreadsheetml/2006/main" count="261" uniqueCount="85">
  <si>
    <t>Opći prihodi i primici</t>
  </si>
  <si>
    <t>A621003</t>
  </si>
  <si>
    <t>REDOVNA DJELATNOST SVEUČILIŠTA U OSIJEKU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</si>
  <si>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</si>
  <si>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</si>
  <si>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</si>
  <si>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</si>
  <si>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</si>
  <si>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</si>
  <si>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</si>
  <si>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</si>
  <si>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</si>
  <si>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</si>
  <si>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31</t>
  </si>
  <si>
    <t>Vlastiti prihodi</t>
  </si>
  <si>
    <t>A679090</t>
  </si>
  <si>
    <t>REDOVNA DJELATNOST SVEUČILIŠTA U OSIJEKU (IZ EVIDENCIJSKIH PRIHODA)</t>
  </si>
  <si>
    <t>32</t>
  </si>
  <si>
    <t>34</t>
  </si>
  <si>
    <t>37</t>
  </si>
  <si>
    <t>41</t>
  </si>
  <si>
    <t>42</t>
  </si>
  <si>
    <t>38</t>
  </si>
  <si>
    <t>36</t>
  </si>
  <si>
    <t/>
  </si>
  <si>
    <t>EUR</t>
  </si>
  <si>
    <t>Ukupni rezultat</t>
  </si>
  <si>
    <t>080</t>
  </si>
  <si>
    <t>MINISTARSTVO ZNANOSTI I OBRAZOVANJA</t>
  </si>
  <si>
    <t>11</t>
  </si>
  <si>
    <t>0942</t>
  </si>
  <si>
    <t>Drugi stupanj visoke naobrazbe</t>
  </si>
  <si>
    <t>52</t>
  </si>
  <si>
    <t>3705</t>
  </si>
  <si>
    <t>VISOKO OBRAZOVANJE</t>
  </si>
  <si>
    <t>08006</t>
  </si>
  <si>
    <t>Sveučilišta i veleučilišta u Republici Hrvatskoj</t>
  </si>
  <si>
    <t>61</t>
  </si>
  <si>
    <t>71</t>
  </si>
  <si>
    <t>Ostali rashodi za zaposlene</t>
  </si>
  <si>
    <t>Naknade troškova osobama izvan radnog odnosa</t>
  </si>
  <si>
    <t>Ostali nespomenuti rashodi poslovanja</t>
  </si>
  <si>
    <t>Razdjel (O1) - atribut podprograma (P3)</t>
  </si>
  <si>
    <t>Rashodi za zaposlene</t>
  </si>
  <si>
    <t>311</t>
  </si>
  <si>
    <t>Plaće (Bruto)</t>
  </si>
  <si>
    <t>312</t>
  </si>
  <si>
    <t>313</t>
  </si>
  <si>
    <t>Doprinosi na plaće</t>
  </si>
  <si>
    <t>Materijalni rashodi</t>
  </si>
  <si>
    <t>321</t>
  </si>
  <si>
    <t>Naknade troškova zaposlenima</t>
  </si>
  <si>
    <t>323</t>
  </si>
  <si>
    <t>Rashodi za usluge</t>
  </si>
  <si>
    <t>329</t>
  </si>
  <si>
    <t>Ostali rashodi</t>
  </si>
  <si>
    <t>381</t>
  </si>
  <si>
    <t>Tekuće donacije</t>
  </si>
  <si>
    <t>Naknade građanima i kućanstvima na temelju osiguranja i druge naknade</t>
  </si>
  <si>
    <t>372</t>
  </si>
  <si>
    <t>Ostale naknade građanima i kućanstvima iz proračuna</t>
  </si>
  <si>
    <t>322</t>
  </si>
  <si>
    <t>Rashodi za materijal i energiju</t>
  </si>
  <si>
    <t>324</t>
  </si>
  <si>
    <t>Financijski rashodi</t>
  </si>
  <si>
    <t>343</t>
  </si>
  <si>
    <t>Ostali financijski rashodi</t>
  </si>
  <si>
    <t>Rashodi za nabavu neproizvedene dugotrajne imovine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</si>
  <si>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</si>
  <si>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</si>
  <si>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</si>
  <si>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</si>
  <si>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</si>
  <si>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Pomoći dane u inozemstvo i unutar općeg proračuna</t>
  </si>
  <si>
    <t>369</t>
  </si>
  <si>
    <t>Prijenosi između proračunskih korisnika istog proračuna</t>
  </si>
  <si>
    <t>411</t>
  </si>
  <si>
    <t>Materijalna imovina - prirodna bogatstva</t>
  </si>
  <si>
    <t>Prihodi od nefin. imovine i nadoknade št</t>
  </si>
  <si>
    <t>Plan 2023.</t>
  </si>
  <si>
    <t>Novi plan 2023.</t>
  </si>
  <si>
    <t>Povećanje/ Smanjenje</t>
  </si>
  <si>
    <t>A557042</t>
  </si>
  <si>
    <t>A621048</t>
  </si>
  <si>
    <t>IZMJENE I DOPUNE FINANCIJSKOG PLANA 2023.- SVEUČILIŠTE JOSIPA JURJA STROSSMAYERA U OSIJEKU - EKONOMSKI FAKULTET U OSIJEKU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</si>
</sst>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06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  <xf numFmtId="0" fontId="15" fillId="28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0" fillId="37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4" fillId="28" borderId="0"/>
    <xf numFmtId="4" fontId="24" fillId="5" borderId="4" applyNumberFormat="0" applyProtection="0">
      <alignment vertical="center"/>
    </xf>
    <xf numFmtId="0" fontId="17" fillId="23" borderId="5" applyNumberFormat="0" applyProtection="0">
      <alignment horizontal="left" vertical="top" indent="1"/>
    </xf>
    <xf numFmtId="4" fontId="12" fillId="51" borderId="4" applyNumberFormat="0" applyProtection="0">
      <alignment horizontal="right" vertical="center"/>
    </xf>
    <xf numFmtId="4" fontId="12" fillId="52" borderId="4" applyNumberFormat="0" applyProtection="0">
      <alignment horizontal="right" vertical="center"/>
    </xf>
    <xf numFmtId="4" fontId="12" fillId="53" borderId="6" applyNumberFormat="0" applyProtection="0">
      <alignment horizontal="right" vertical="center"/>
    </xf>
    <xf numFmtId="4" fontId="12" fillId="32" borderId="4" applyNumberFormat="0" applyProtection="0">
      <alignment horizontal="right" vertical="center"/>
    </xf>
    <xf numFmtId="4" fontId="12" fillId="54" borderId="4" applyNumberFormat="0" applyProtection="0">
      <alignment horizontal="right" vertical="center"/>
    </xf>
    <xf numFmtId="4" fontId="12" fillId="55" borderId="4" applyNumberFormat="0" applyProtection="0">
      <alignment horizontal="right" vertical="center"/>
    </xf>
    <xf numFmtId="4" fontId="12" fillId="30" borderId="4" applyNumberFormat="0" applyProtection="0">
      <alignment horizontal="right" vertical="center"/>
    </xf>
    <xf numFmtId="4" fontId="12" fillId="29" borderId="4" applyNumberFormat="0" applyProtection="0">
      <alignment horizontal="right" vertical="center"/>
    </xf>
    <xf numFmtId="4" fontId="12" fillId="56" borderId="4" applyNumberFormat="0" applyProtection="0">
      <alignment horizontal="right" vertical="center"/>
    </xf>
    <xf numFmtId="4" fontId="12" fillId="57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12" fillId="26" borderId="6" applyNumberFormat="0" applyProtection="0">
      <alignment horizontal="left" vertical="center" indent="1"/>
    </xf>
    <xf numFmtId="4" fontId="12" fillId="22" borderId="6" applyNumberFormat="0" applyProtection="0">
      <alignment horizontal="left" vertical="center" indent="1"/>
    </xf>
    <xf numFmtId="0" fontId="12" fillId="31" borderId="5" applyNumberFormat="0" applyProtection="0">
      <alignment horizontal="left" vertical="top" indent="1"/>
    </xf>
    <xf numFmtId="0" fontId="12" fillId="22" borderId="5" applyNumberFormat="0" applyProtection="0">
      <alignment horizontal="left" vertical="top" indent="1"/>
    </xf>
    <xf numFmtId="0" fontId="12" fillId="2" borderId="5" applyNumberFormat="0" applyProtection="0">
      <alignment horizontal="left" vertical="top" indent="1"/>
    </xf>
    <xf numFmtId="0" fontId="12" fillId="26" borderId="5" applyNumberFormat="0" applyProtection="0">
      <alignment horizontal="left" vertical="top" indent="1"/>
    </xf>
    <xf numFmtId="0" fontId="12" fillId="58" borderId="7" applyNumberFormat="0">
      <protection locked="0"/>
    </xf>
    <xf numFmtId="0" fontId="16" fillId="31" borderId="8" applyBorder="0"/>
    <xf numFmtId="4" fontId="13" fillId="59" borderId="5" applyNumberFormat="0" applyProtection="0">
      <alignment vertical="center"/>
    </xf>
    <xf numFmtId="4" fontId="24" fillId="20" borderId="3" applyNumberFormat="0" applyProtection="0">
      <alignment vertical="center"/>
    </xf>
    <xf numFmtId="4" fontId="13" fillId="24" borderId="5" applyNumberFormat="0" applyProtection="0">
      <alignment horizontal="left" vertical="center" indent="1"/>
    </xf>
    <xf numFmtId="0" fontId="13" fillId="59" borderId="5" applyNumberFormat="0" applyProtection="0">
      <alignment horizontal="left" vertical="top" indent="1"/>
    </xf>
    <xf numFmtId="4" fontId="24" fillId="60" borderId="4" applyNumberFormat="0" applyProtection="0">
      <alignment horizontal="right" vertical="center"/>
    </xf>
    <xf numFmtId="0" fontId="13" fillId="22" borderId="5" applyNumberFormat="0" applyProtection="0">
      <alignment horizontal="left" vertical="top" indent="1"/>
    </xf>
    <xf numFmtId="4" fontId="18" fillId="61" borderId="6" applyNumberFormat="0" applyProtection="0">
      <alignment horizontal="left" vertical="center" indent="1"/>
    </xf>
    <xf numFmtId="0" fontId="12" fillId="62" borderId="3"/>
    <xf numFmtId="4" fontId="19" fillId="58" borderId="4" applyNumberFormat="0" applyProtection="0">
      <alignment horizontal="right" vertical="center"/>
    </xf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15" fillId="28" borderId="0" xfId="51"/>
    <xf numFmtId="0" fontId="12" fillId="22" borderId="4" xfId="43" quotePrefix="1" applyNumberFormat="1">
      <alignment horizontal="right" vertical="center"/>
    </xf>
    <xf numFmtId="0" fontId="12" fillId="5" borderId="4" xfId="44" quotePrefix="1" applyNumberFormat="1">
      <alignment horizontal="left" vertical="center" indent="1"/>
    </xf>
    <xf numFmtId="3" fontId="12" fillId="23" borderId="4" xfId="45" applyNumberFormat="1">
      <alignment vertical="center"/>
    </xf>
    <xf numFmtId="0" fontId="12" fillId="24" borderId="4" xfId="46" quotePrefix="1" applyAlignment="1">
      <alignment horizontal="left" vertical="center" indent="2"/>
    </xf>
    <xf numFmtId="0" fontId="12" fillId="25" borderId="4" xfId="47" quotePrefix="1" applyAlignment="1">
      <alignment horizontal="left" vertical="center" indent="3"/>
    </xf>
    <xf numFmtId="0" fontId="12" fillId="25" borderId="4" xfId="47" quotePrefix="1">
      <alignment horizontal="left" vertical="center" indent="1"/>
    </xf>
    <xf numFmtId="0" fontId="12" fillId="24" borderId="4" xfId="46" quotePrefix="1">
      <alignment horizontal="left" vertical="center" indent="1"/>
    </xf>
    <xf numFmtId="4" fontId="12" fillId="23" borderId="4" xfId="45" applyNumberFormat="1">
      <alignment vertical="center"/>
    </xf>
    <xf numFmtId="0" fontId="12" fillId="21" borderId="4" xfId="41" quotePrefix="1">
      <alignment vertical="center"/>
    </xf>
    <xf numFmtId="0" fontId="12" fillId="2" borderId="4" xfId="48" quotePrefix="1">
      <alignment horizontal="left" vertical="center" wrapText="1" indent="1"/>
    </xf>
    <xf numFmtId="0" fontId="12" fillId="26" borderId="4" xfId="49" quotePrefix="1">
      <alignment horizontal="left" vertical="center" indent="1"/>
    </xf>
    <xf numFmtId="0" fontId="12" fillId="2" borderId="4" xfId="48" quotePrefix="1" applyAlignment="1">
      <alignment horizontal="left" vertical="center" wrapText="1" indent="4"/>
    </xf>
    <xf numFmtId="0" fontId="12" fillId="26" borderId="4" xfId="49" quotePrefix="1" applyAlignment="1">
      <alignment horizontal="left" vertical="center" indent="6"/>
    </xf>
    <xf numFmtId="0" fontId="12" fillId="26" borderId="4" xfId="49" quotePrefix="1" applyAlignment="1">
      <alignment horizontal="left" vertical="center" indent="7"/>
    </xf>
    <xf numFmtId="0" fontId="12" fillId="26" borderId="4" xfId="49" quotePrefix="1" applyAlignment="1">
      <alignment horizontal="left" vertical="center" indent="8"/>
    </xf>
    <xf numFmtId="0" fontId="12" fillId="26" borderId="4" xfId="49" quotePrefix="1" applyAlignment="1">
      <alignment horizontal="left" vertical="center" indent="9"/>
    </xf>
    <xf numFmtId="3" fontId="25" fillId="23" borderId="4" xfId="45" applyNumberFormat="1" applyFont="1">
      <alignment vertical="center"/>
    </xf>
    <xf numFmtId="0" fontId="12" fillId="26" borderId="4" xfId="49" quotePrefix="1" applyFont="1">
      <alignment horizontal="left" vertical="center" indent="1"/>
    </xf>
    <xf numFmtId="0" fontId="12" fillId="26" borderId="4" xfId="49" quotePrefix="1" applyFont="1" applyAlignment="1">
      <alignment horizontal="left" vertical="center" indent="6"/>
    </xf>
    <xf numFmtId="0" fontId="12" fillId="26" borderId="4" xfId="49" quotePrefix="1" applyFont="1" applyAlignment="1">
      <alignment horizontal="left" vertical="center" indent="7"/>
    </xf>
    <xf numFmtId="0" fontId="12" fillId="26" borderId="4" xfId="49" quotePrefix="1" applyFont="1" applyAlignment="1">
      <alignment horizontal="left" vertical="center" indent="8"/>
    </xf>
    <xf numFmtId="0" fontId="12" fillId="26" borderId="4" xfId="49" quotePrefix="1" applyFont="1" applyAlignment="1">
      <alignment horizontal="left" vertical="center" indent="9"/>
    </xf>
    <xf numFmtId="0" fontId="26" fillId="26" borderId="4" xfId="49" quotePrefix="1" applyFont="1" applyAlignment="1">
      <alignment horizontal="left" vertical="center" indent="5"/>
    </xf>
    <xf numFmtId="0" fontId="26" fillId="26" borderId="4" xfId="49" quotePrefix="1" applyFont="1">
      <alignment horizontal="left" vertical="center" indent="1"/>
    </xf>
    <xf numFmtId="0" fontId="27" fillId="27" borderId="4" xfId="42" quotePrefix="1" applyNumberFormat="1" applyFont="1" applyFill="1" applyAlignment="1">
      <alignment horizontal="left" vertical="center" wrapText="1" indent="1"/>
    </xf>
    <xf numFmtId="3" fontId="25" fillId="63" borderId="4" xfId="45" applyNumberFormat="1" applyFont="1" applyFill="1">
      <alignment vertical="center"/>
    </xf>
    <xf numFmtId="4" fontId="25" fillId="63" borderId="4" xfId="45" applyNumberFormat="1" applyFont="1" applyFill="1">
      <alignment vertical="center"/>
    </xf>
    <xf numFmtId="3" fontId="25" fillId="63" borderId="4" xfId="50" applyNumberFormat="1" applyFont="1" applyFill="1">
      <alignment horizontal="right" vertical="center"/>
    </xf>
    <xf numFmtId="4" fontId="25" fillId="63" borderId="4" xfId="50" applyNumberFormat="1" applyFont="1" applyFill="1">
      <alignment horizontal="right" vertical="center"/>
    </xf>
    <xf numFmtId="3" fontId="12" fillId="63" borderId="4" xfId="45" applyNumberFormat="1" applyFill="1">
      <alignment vertical="center"/>
    </xf>
    <xf numFmtId="4" fontId="12" fillId="63" borderId="4" xfId="45" applyNumberFormat="1" applyFill="1">
      <alignment vertical="center"/>
    </xf>
    <xf numFmtId="3" fontId="12" fillId="63" borderId="4" xfId="50" applyNumberFormat="1" applyFill="1">
      <alignment horizontal="right" vertical="center"/>
    </xf>
    <xf numFmtId="4" fontId="12" fillId="63" borderId="4" xfId="50" applyNumberFormat="1" applyFill="1">
      <alignment horizontal="right" vertical="center"/>
    </xf>
    <xf numFmtId="3" fontId="26" fillId="23" borderId="4" xfId="45" applyNumberFormat="1" applyFont="1">
      <alignment vertical="center"/>
    </xf>
    <xf numFmtId="3" fontId="14" fillId="0" borderId="4" xfId="50" applyNumberFormat="1" applyFont="1" applyFill="1" applyProtection="1">
      <alignment horizontal="right" vertical="center"/>
      <protection locked="0"/>
    </xf>
    <xf numFmtId="0" fontId="27" fillId="21" borderId="9" xfId="41" quotePrefix="1" applyFont="1" applyBorder="1" applyAlignment="1">
      <alignment horizontal="center" vertical="center" wrapText="1"/>
    </xf>
    <xf numFmtId="0" fontId="27" fillId="21" borderId="10" xfId="41" quotePrefix="1" applyFont="1" applyBorder="1" applyAlignment="1">
      <alignment horizontal="center" vertical="center" wrapText="1"/>
    </xf>
  </cellXfs>
  <cellStyles count="106">
    <cellStyle name="Accent1 - 20%" xfId="52"/>
    <cellStyle name="Accent1 - 40%" xfId="53"/>
    <cellStyle name="Accent1 - 60%" xfId="54"/>
    <cellStyle name="Accent2 - 20%" xfId="55"/>
    <cellStyle name="Accent2 - 40%" xfId="56"/>
    <cellStyle name="Accent2 - 60%" xfId="57"/>
    <cellStyle name="Accent3 - 20%" xfId="58"/>
    <cellStyle name="Accent3 - 40%" xfId="59"/>
    <cellStyle name="Accent3 - 60%" xfId="60"/>
    <cellStyle name="Accent4 - 20%" xfId="61"/>
    <cellStyle name="Accent4 - 40%" xfId="62"/>
    <cellStyle name="Accent4 - 60%" xfId="63"/>
    <cellStyle name="Accent5 - 20%" xfId="64"/>
    <cellStyle name="Accent5 - 40%" xfId="65"/>
    <cellStyle name="Accent5 - 60%" xfId="66"/>
    <cellStyle name="Accent6 - 20%" xfId="67"/>
    <cellStyle name="Accent6 - 40%" xfId="68"/>
    <cellStyle name="Accent6 - 60%" xfId="69"/>
    <cellStyle name="Emphasis 1" xfId="70"/>
    <cellStyle name="Emphasis 2" xfId="71"/>
    <cellStyle name="Emphasis 3" xfId="72"/>
    <cellStyle name="Normal 2" xfId="3"/>
    <cellStyle name="Normal 2 2" xfId="73"/>
    <cellStyle name="Normal 3" xfId="51"/>
    <cellStyle name="Normalno" xfId="0" builtinId="0"/>
    <cellStyle name="SAPBEXaggData" xfId="5"/>
    <cellStyle name="SAPBEXaggData 2" xfId="45"/>
    <cellStyle name="SAPBEXaggDataEmph" xfId="9"/>
    <cellStyle name="SAPBEXaggDataEmph 2" xfId="74"/>
    <cellStyle name="SAPBEXaggItem" xfId="10"/>
    <cellStyle name="SAPBEXaggItem 2" xfId="44"/>
    <cellStyle name="SAPBEXaggItemX" xfId="11"/>
    <cellStyle name="SAPBEXaggItemX 2" xfId="75"/>
    <cellStyle name="SAPBEXchaText" xfId="1"/>
    <cellStyle name="SAPBEXchaText 2" xfId="41"/>
    <cellStyle name="SAPBEXexcBad7" xfId="12"/>
    <cellStyle name="SAPBEXexcBad7 2" xfId="76"/>
    <cellStyle name="SAPBEXexcBad8" xfId="13"/>
    <cellStyle name="SAPBEXexcBad8 2" xfId="77"/>
    <cellStyle name="SAPBEXexcBad9" xfId="14"/>
    <cellStyle name="SAPBEXexcBad9 2" xfId="78"/>
    <cellStyle name="SAPBEXexcCritical4" xfId="15"/>
    <cellStyle name="SAPBEXexcCritical4 2" xfId="79"/>
    <cellStyle name="SAPBEXexcCritical5" xfId="16"/>
    <cellStyle name="SAPBEXexcCritical5 2" xfId="80"/>
    <cellStyle name="SAPBEXexcCritical6" xfId="17"/>
    <cellStyle name="SAPBEXexcCritical6 2" xfId="81"/>
    <cellStyle name="SAPBEXexcGood1" xfId="18"/>
    <cellStyle name="SAPBEXexcGood1 2" xfId="82"/>
    <cellStyle name="SAPBEXexcGood2" xfId="19"/>
    <cellStyle name="SAPBEXexcGood2 2" xfId="83"/>
    <cellStyle name="SAPBEXexcGood3" xfId="20"/>
    <cellStyle name="SAPBEXexcGood3 2" xfId="84"/>
    <cellStyle name="SAPBEXfilterDrill" xfId="21"/>
    <cellStyle name="SAPBEXfilterDrill 2" xfId="85"/>
    <cellStyle name="SAPBEXfilterItem" xfId="22"/>
    <cellStyle name="SAPBEXfilterItem 2" xfId="86"/>
    <cellStyle name="SAPBEXfilterText" xfId="23"/>
    <cellStyle name="SAPBEXfilterText 2" xfId="87"/>
    <cellStyle name="SAPBEXformats" xfId="24"/>
    <cellStyle name="SAPBEXformats 2" xfId="43"/>
    <cellStyle name="SAPBEXheaderItem" xfId="25"/>
    <cellStyle name="SAPBEXheaderItem 2" xfId="88"/>
    <cellStyle name="SAPBEXheaderText" xfId="26"/>
    <cellStyle name="SAPBEXheaderText 2" xfId="89"/>
    <cellStyle name="SAPBEXHLevel0" xfId="27"/>
    <cellStyle name="SAPBEXHLevel0 2" xfId="46"/>
    <cellStyle name="SAPBEXHLevel0X" xfId="28"/>
    <cellStyle name="SAPBEXHLevel0X 2" xfId="90"/>
    <cellStyle name="SAPBEXHLevel1" xfId="4"/>
    <cellStyle name="SAPBEXHLevel1 2" xfId="47"/>
    <cellStyle name="SAPBEXHLevel1X" xfId="29"/>
    <cellStyle name="SAPBEXHLevel1X 2" xfId="91"/>
    <cellStyle name="SAPBEXHLevel2" xfId="6"/>
    <cellStyle name="SAPBEXHLevel2 2" xfId="48"/>
    <cellStyle name="SAPBEXHLevel2X" xfId="30"/>
    <cellStyle name="SAPBEXHLevel2X 2" xfId="92"/>
    <cellStyle name="SAPBEXHLevel3" xfId="7"/>
    <cellStyle name="SAPBEXHLevel3 2" xfId="49"/>
    <cellStyle name="SAPBEXHLevel3X" xfId="31"/>
    <cellStyle name="SAPBEXHLevel3X 2" xfId="93"/>
    <cellStyle name="SAPBEXinputData" xfId="32"/>
    <cellStyle name="SAPBEXinputData 2" xfId="94"/>
    <cellStyle name="SAPBEXItemHeader" xfId="95"/>
    <cellStyle name="SAPBEXresData" xfId="33"/>
    <cellStyle name="SAPBEXresData 2" xfId="96"/>
    <cellStyle name="SAPBEXresDataEmph" xfId="34"/>
    <cellStyle name="SAPBEXresDataEmph 2" xfId="97"/>
    <cellStyle name="SAPBEXresItem" xfId="35"/>
    <cellStyle name="SAPBEXresItem 2" xfId="98"/>
    <cellStyle name="SAPBEXresItemX" xfId="36"/>
    <cellStyle name="SAPBEXresItemX 2" xfId="99"/>
    <cellStyle name="SAPBEXstdData" xfId="8"/>
    <cellStyle name="SAPBEXstdData 2" xfId="50"/>
    <cellStyle name="SAPBEXstdDataEmph" xfId="37"/>
    <cellStyle name="SAPBEXstdDataEmph 2" xfId="100"/>
    <cellStyle name="SAPBEXstdItem" xfId="2"/>
    <cellStyle name="SAPBEXstdItem 2" xfId="42"/>
    <cellStyle name="SAPBEXstdItemX" xfId="38"/>
    <cellStyle name="SAPBEXstdItemX 2" xfId="101"/>
    <cellStyle name="SAPBEXtitle" xfId="39"/>
    <cellStyle name="SAPBEXtitle 2" xfId="102"/>
    <cellStyle name="SAPBEXunassignedItem" xfId="103"/>
    <cellStyle name="SAPBEXundefined" xfId="40"/>
    <cellStyle name="SAPBEXundefined 2" xfId="104"/>
    <cellStyle name="Sheet Title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5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49" sqref="E49"/>
    </sheetView>
  </sheetViews>
  <sheetFormatPr defaultRowHeight="15" x14ac:dyDescent="0.25"/>
  <cols>
    <col min="1" max="1" width="17.28515625" customWidth="1"/>
    <col min="2" max="2" width="40.85546875" customWidth="1"/>
    <col min="3" max="5" width="13.42578125" customWidth="1"/>
  </cols>
  <sheetData>
    <row r="1" spans="1:5" ht="33.75" customHeight="1" x14ac:dyDescent="0.25">
      <c r="A1" s="37" t="s">
        <v>84</v>
      </c>
      <c r="B1" s="38"/>
      <c r="C1" s="26" t="s">
        <v>79</v>
      </c>
      <c r="D1" s="26" t="s">
        <v>81</v>
      </c>
      <c r="E1" s="26" t="s">
        <v>80</v>
      </c>
    </row>
    <row r="2" spans="1:5" x14ac:dyDescent="0.25">
      <c r="A2" s="10" t="s">
        <v>42</v>
      </c>
      <c r="B2" s="10" t="s">
        <v>24</v>
      </c>
      <c r="C2" s="2" t="s">
        <v>25</v>
      </c>
      <c r="D2" s="2" t="s">
        <v>25</v>
      </c>
      <c r="E2" s="2" t="s">
        <v>25</v>
      </c>
    </row>
    <row r="3" spans="1:5" x14ac:dyDescent="0.25">
      <c r="A3" s="3" t="s">
        <v>26</v>
      </c>
      <c r="B3" s="3" t="s">
        <v>24</v>
      </c>
      <c r="C3" s="35">
        <f>C7+C18+C37+C59+C114+C123</f>
        <v>5667218</v>
      </c>
      <c r="D3" s="35">
        <f t="shared" ref="D3:E3" si="0">D7+D18+D37+D59+D114+D123</f>
        <v>-311947</v>
      </c>
      <c r="E3" s="35">
        <f t="shared" si="0"/>
        <v>5355271</v>
      </c>
    </row>
    <row r="4" spans="1:5" x14ac:dyDescent="0.25">
      <c r="A4" s="5" t="s">
        <v>27</v>
      </c>
      <c r="B4" s="8" t="s">
        <v>28</v>
      </c>
      <c r="C4" s="4"/>
      <c r="D4" s="4"/>
      <c r="E4" s="9"/>
    </row>
    <row r="5" spans="1:5" x14ac:dyDescent="0.25">
      <c r="A5" s="6" t="s">
        <v>35</v>
      </c>
      <c r="B5" s="7" t="s">
        <v>36</v>
      </c>
      <c r="C5" s="4"/>
      <c r="D5" s="4"/>
      <c r="E5" s="9"/>
    </row>
    <row r="6" spans="1:5" x14ac:dyDescent="0.25">
      <c r="A6" s="13" t="s">
        <v>33</v>
      </c>
      <c r="B6" s="11" t="s">
        <v>34</v>
      </c>
      <c r="C6" s="4"/>
      <c r="D6" s="4"/>
      <c r="E6" s="9"/>
    </row>
    <row r="7" spans="1:5" x14ac:dyDescent="0.25">
      <c r="A7" s="24" t="s">
        <v>1</v>
      </c>
      <c r="B7" s="25" t="s">
        <v>2</v>
      </c>
      <c r="C7" s="18">
        <f>C9</f>
        <v>3450021</v>
      </c>
      <c r="D7" s="18">
        <f>D9</f>
        <v>-198007</v>
      </c>
      <c r="E7" s="18">
        <f t="shared" ref="E7" si="1">E9</f>
        <v>3252014</v>
      </c>
    </row>
    <row r="8" spans="1:5" x14ac:dyDescent="0.25">
      <c r="A8" s="20" t="s">
        <v>30</v>
      </c>
      <c r="B8" s="19" t="s">
        <v>31</v>
      </c>
      <c r="C8" s="27"/>
      <c r="D8" s="27"/>
      <c r="E8" s="28"/>
    </row>
    <row r="9" spans="1:5" x14ac:dyDescent="0.25">
      <c r="A9" s="21" t="s">
        <v>29</v>
      </c>
      <c r="B9" s="19" t="s">
        <v>0</v>
      </c>
      <c r="C9" s="27">
        <f>C10+C14</f>
        <v>3450021</v>
      </c>
      <c r="D9" s="27">
        <f>D10+D14</f>
        <v>-198007</v>
      </c>
      <c r="E9" s="27">
        <f>E10+E14</f>
        <v>3252014</v>
      </c>
    </row>
    <row r="10" spans="1:5" x14ac:dyDescent="0.25">
      <c r="A10" s="22" t="s">
        <v>13</v>
      </c>
      <c r="B10" s="19" t="s">
        <v>43</v>
      </c>
      <c r="C10" s="27">
        <f>C11+C12+C13</f>
        <v>3412371</v>
      </c>
      <c r="D10" s="27">
        <f t="shared" ref="D10:E10" si="2">D11+D12+D13</f>
        <v>-198941</v>
      </c>
      <c r="E10" s="27">
        <f t="shared" si="2"/>
        <v>3213430</v>
      </c>
    </row>
    <row r="11" spans="1:5" x14ac:dyDescent="0.25">
      <c r="A11" s="23" t="s">
        <v>44</v>
      </c>
      <c r="B11" s="19" t="s">
        <v>45</v>
      </c>
      <c r="C11" s="29">
        <v>2858224</v>
      </c>
      <c r="D11" s="29">
        <v>-176224</v>
      </c>
      <c r="E11" s="30">
        <v>2682000</v>
      </c>
    </row>
    <row r="12" spans="1:5" x14ac:dyDescent="0.25">
      <c r="A12" s="23" t="s">
        <v>46</v>
      </c>
      <c r="B12" s="19" t="s">
        <v>39</v>
      </c>
      <c r="C12" s="36">
        <v>471089</v>
      </c>
      <c r="D12" s="36">
        <f t="shared" ref="D12:D13" si="3">E12-C12</f>
        <v>-382189</v>
      </c>
      <c r="E12" s="36">
        <v>88900</v>
      </c>
    </row>
    <row r="13" spans="1:5" x14ac:dyDescent="0.25">
      <c r="A13" s="23" t="s">
        <v>47</v>
      </c>
      <c r="B13" s="19" t="s">
        <v>48</v>
      </c>
      <c r="C13" s="36">
        <v>83058</v>
      </c>
      <c r="D13" s="36">
        <f t="shared" si="3"/>
        <v>359472</v>
      </c>
      <c r="E13" s="36">
        <v>442530</v>
      </c>
    </row>
    <row r="14" spans="1:5" x14ac:dyDescent="0.25">
      <c r="A14" s="22" t="s">
        <v>17</v>
      </c>
      <c r="B14" s="19" t="s">
        <v>49</v>
      </c>
      <c r="C14" s="27">
        <f>C15+C16+C17</f>
        <v>37650</v>
      </c>
      <c r="D14" s="27">
        <f t="shared" ref="D14:E14" si="4">D15+D16+D17</f>
        <v>934</v>
      </c>
      <c r="E14" s="27">
        <f t="shared" si="4"/>
        <v>38584</v>
      </c>
    </row>
    <row r="15" spans="1:5" x14ac:dyDescent="0.25">
      <c r="A15" s="23" t="s">
        <v>50</v>
      </c>
      <c r="B15" s="19" t="s">
        <v>51</v>
      </c>
      <c r="C15" s="36">
        <v>32394</v>
      </c>
      <c r="D15" s="36">
        <f t="shared" ref="D15" si="5">E15-C15</f>
        <v>-2164</v>
      </c>
      <c r="E15" s="36">
        <v>30230</v>
      </c>
    </row>
    <row r="16" spans="1:5" x14ac:dyDescent="0.25">
      <c r="A16" s="23" t="s">
        <v>52</v>
      </c>
      <c r="B16" s="19" t="s">
        <v>53</v>
      </c>
      <c r="C16" s="36">
        <v>3484</v>
      </c>
      <c r="D16" s="36">
        <f t="shared" ref="D16" si="6">E16-C16</f>
        <v>3205</v>
      </c>
      <c r="E16" s="36">
        <v>6689</v>
      </c>
    </row>
    <row r="17" spans="1:5" x14ac:dyDescent="0.25">
      <c r="A17" s="23" t="s">
        <v>54</v>
      </c>
      <c r="B17" s="19" t="s">
        <v>41</v>
      </c>
      <c r="C17" s="36">
        <v>1772</v>
      </c>
      <c r="D17" s="36">
        <f t="shared" ref="D17" si="7">E17-C17</f>
        <v>-107</v>
      </c>
      <c r="E17" s="36">
        <v>1665</v>
      </c>
    </row>
    <row r="18" spans="1:5" x14ac:dyDescent="0.25">
      <c r="A18" s="24" t="s">
        <v>3</v>
      </c>
      <c r="B18" s="25" t="s">
        <v>4</v>
      </c>
      <c r="C18" s="18">
        <f>C20</f>
        <v>436390</v>
      </c>
      <c r="D18" s="18">
        <f t="shared" ref="D18:E18" si="8">D20</f>
        <v>-36390</v>
      </c>
      <c r="E18" s="18">
        <f t="shared" si="8"/>
        <v>400000</v>
      </c>
    </row>
    <row r="19" spans="1:5" x14ac:dyDescent="0.25">
      <c r="A19" s="14" t="s">
        <v>30</v>
      </c>
      <c r="B19" s="12" t="s">
        <v>31</v>
      </c>
      <c r="C19" s="31"/>
      <c r="D19" s="31"/>
      <c r="E19" s="32"/>
    </row>
    <row r="20" spans="1:5" x14ac:dyDescent="0.25">
      <c r="A20" s="15" t="s">
        <v>29</v>
      </c>
      <c r="B20" s="12" t="s">
        <v>0</v>
      </c>
      <c r="C20" s="31">
        <f>C21+C24+C30+C34</f>
        <v>436390</v>
      </c>
      <c r="D20" s="31">
        <f>D21+D24+D30+D32+D34</f>
        <v>-36390</v>
      </c>
      <c r="E20" s="31">
        <f>E21+E24+E30+E32+E34</f>
        <v>400000</v>
      </c>
    </row>
    <row r="21" spans="1:5" x14ac:dyDescent="0.25">
      <c r="A21" s="16" t="s">
        <v>13</v>
      </c>
      <c r="B21" s="12" t="s">
        <v>43</v>
      </c>
      <c r="C21" s="31">
        <f>C22+C23</f>
        <v>31914</v>
      </c>
      <c r="D21" s="31">
        <f>D22+D23</f>
        <v>-2789</v>
      </c>
      <c r="E21" s="31">
        <f>E22+E23</f>
        <v>29125</v>
      </c>
    </row>
    <row r="22" spans="1:5" x14ac:dyDescent="0.25">
      <c r="A22" s="17" t="s">
        <v>44</v>
      </c>
      <c r="B22" s="12" t="s">
        <v>45</v>
      </c>
      <c r="C22" s="36">
        <v>27394</v>
      </c>
      <c r="D22" s="36">
        <f t="shared" ref="D22" si="9">E22-C22</f>
        <v>-2394</v>
      </c>
      <c r="E22" s="36">
        <v>25000</v>
      </c>
    </row>
    <row r="23" spans="1:5" x14ac:dyDescent="0.25">
      <c r="A23" s="17" t="s">
        <v>47</v>
      </c>
      <c r="B23" s="12" t="s">
        <v>48</v>
      </c>
      <c r="C23" s="36">
        <v>4520</v>
      </c>
      <c r="D23" s="36">
        <f t="shared" ref="D23" si="10">E23-C23</f>
        <v>-395</v>
      </c>
      <c r="E23" s="36">
        <v>4125</v>
      </c>
    </row>
    <row r="24" spans="1:5" x14ac:dyDescent="0.25">
      <c r="A24" s="16" t="s">
        <v>17</v>
      </c>
      <c r="B24" s="12" t="s">
        <v>49</v>
      </c>
      <c r="C24" s="31">
        <f>SUM(C25:C29)</f>
        <v>352059</v>
      </c>
      <c r="D24" s="31">
        <f t="shared" ref="D24:E24" si="11">SUM(D25:D29)</f>
        <v>-67594</v>
      </c>
      <c r="E24" s="31">
        <f t="shared" si="11"/>
        <v>284465</v>
      </c>
    </row>
    <row r="25" spans="1:5" x14ac:dyDescent="0.25">
      <c r="A25" s="17" t="s">
        <v>50</v>
      </c>
      <c r="B25" s="12" t="s">
        <v>51</v>
      </c>
      <c r="C25" s="33">
        <v>54787</v>
      </c>
      <c r="D25" s="33">
        <v>8564</v>
      </c>
      <c r="E25" s="33">
        <v>63351</v>
      </c>
    </row>
    <row r="26" spans="1:5" x14ac:dyDescent="0.25">
      <c r="A26" s="17" t="s">
        <v>61</v>
      </c>
      <c r="B26" s="12" t="s">
        <v>62</v>
      </c>
      <c r="C26" s="33">
        <v>162169</v>
      </c>
      <c r="D26" s="33">
        <v>-60669</v>
      </c>
      <c r="E26" s="34">
        <v>101500</v>
      </c>
    </row>
    <row r="27" spans="1:5" x14ac:dyDescent="0.25">
      <c r="A27" s="17" t="s">
        <v>52</v>
      </c>
      <c r="B27" s="12" t="s">
        <v>53</v>
      </c>
      <c r="C27" s="33">
        <v>131487</v>
      </c>
      <c r="D27" s="33">
        <v>-14473</v>
      </c>
      <c r="E27" s="34">
        <v>117014</v>
      </c>
    </row>
    <row r="28" spans="1:5" x14ac:dyDescent="0.25">
      <c r="A28" s="17" t="s">
        <v>63</v>
      </c>
      <c r="B28" s="12" t="s">
        <v>40</v>
      </c>
      <c r="C28" s="33">
        <v>329</v>
      </c>
      <c r="D28" s="33">
        <v>671</v>
      </c>
      <c r="E28" s="33">
        <v>1000</v>
      </c>
    </row>
    <row r="29" spans="1:5" x14ac:dyDescent="0.25">
      <c r="A29" s="17" t="s">
        <v>54</v>
      </c>
      <c r="B29" s="12" t="s">
        <v>41</v>
      </c>
      <c r="C29" s="33">
        <v>3287</v>
      </c>
      <c r="D29" s="33">
        <v>-1687</v>
      </c>
      <c r="E29" s="34">
        <v>1600</v>
      </c>
    </row>
    <row r="30" spans="1:5" x14ac:dyDescent="0.25">
      <c r="A30" s="16" t="s">
        <v>18</v>
      </c>
      <c r="B30" s="12" t="s">
        <v>64</v>
      </c>
      <c r="C30" s="31">
        <f>C31</f>
        <v>307</v>
      </c>
      <c r="D30" s="31">
        <f t="shared" ref="D30:E30" si="12">D31</f>
        <v>53</v>
      </c>
      <c r="E30" s="31">
        <f t="shared" si="12"/>
        <v>360</v>
      </c>
    </row>
    <row r="31" spans="1:5" x14ac:dyDescent="0.25">
      <c r="A31" s="17" t="s">
        <v>65</v>
      </c>
      <c r="B31" s="12" t="s">
        <v>66</v>
      </c>
      <c r="C31" s="33">
        <v>307</v>
      </c>
      <c r="D31" s="33">
        <v>53</v>
      </c>
      <c r="E31" s="33">
        <v>360</v>
      </c>
    </row>
    <row r="32" spans="1:5" x14ac:dyDescent="0.25">
      <c r="A32" s="16" t="s">
        <v>19</v>
      </c>
      <c r="B32" s="12" t="s">
        <v>58</v>
      </c>
      <c r="C32" s="31">
        <f>C33</f>
        <v>0</v>
      </c>
      <c r="D32" s="31">
        <f t="shared" ref="D32:E32" si="13">D33</f>
        <v>350</v>
      </c>
      <c r="E32" s="31">
        <f t="shared" si="13"/>
        <v>350</v>
      </c>
    </row>
    <row r="33" spans="1:5" x14ac:dyDescent="0.25">
      <c r="A33" s="17" t="s">
        <v>59</v>
      </c>
      <c r="B33" s="12" t="s">
        <v>60</v>
      </c>
      <c r="C33" s="33">
        <v>0</v>
      </c>
      <c r="D33" s="33">
        <v>350</v>
      </c>
      <c r="E33" s="33">
        <v>350</v>
      </c>
    </row>
    <row r="34" spans="1:5" x14ac:dyDescent="0.25">
      <c r="A34" s="16" t="s">
        <v>21</v>
      </c>
      <c r="B34" s="12" t="s">
        <v>68</v>
      </c>
      <c r="C34" s="31">
        <f>SUM(C35:C36)</f>
        <v>52110</v>
      </c>
      <c r="D34" s="31">
        <f>SUM(D35:D36)</f>
        <v>33590</v>
      </c>
      <c r="E34" s="31">
        <f>SUM(E35:E36)</f>
        <v>85700</v>
      </c>
    </row>
    <row r="35" spans="1:5" x14ac:dyDescent="0.25">
      <c r="A35" s="17" t="s">
        <v>69</v>
      </c>
      <c r="B35" s="12" t="s">
        <v>70</v>
      </c>
      <c r="C35" s="33">
        <v>41153</v>
      </c>
      <c r="D35" s="33">
        <v>30547</v>
      </c>
      <c r="E35" s="34">
        <v>71700</v>
      </c>
    </row>
    <row r="36" spans="1:5" x14ac:dyDescent="0.25">
      <c r="A36" s="17" t="s">
        <v>71</v>
      </c>
      <c r="B36" s="12" t="s">
        <v>72</v>
      </c>
      <c r="C36" s="33">
        <v>10957</v>
      </c>
      <c r="D36" s="33">
        <v>3043</v>
      </c>
      <c r="E36" s="33">
        <v>14000</v>
      </c>
    </row>
    <row r="37" spans="1:5" x14ac:dyDescent="0.25">
      <c r="A37" s="24" t="s">
        <v>5</v>
      </c>
      <c r="B37" s="25" t="s">
        <v>6</v>
      </c>
      <c r="C37" s="18">
        <f>C39+C47</f>
        <v>308248</v>
      </c>
      <c r="D37" s="18">
        <f>D39+D47</f>
        <v>8539</v>
      </c>
      <c r="E37" s="18">
        <f>E39+E47</f>
        <v>316787</v>
      </c>
    </row>
    <row r="38" spans="1:5" x14ac:dyDescent="0.25">
      <c r="A38" s="14" t="s">
        <v>30</v>
      </c>
      <c r="B38" s="12" t="s">
        <v>31</v>
      </c>
      <c r="C38" s="31"/>
      <c r="D38" s="31"/>
      <c r="E38" s="32"/>
    </row>
    <row r="39" spans="1:5" x14ac:dyDescent="0.25">
      <c r="A39" s="15" t="s">
        <v>9</v>
      </c>
      <c r="B39" s="12" t="s">
        <v>10</v>
      </c>
      <c r="C39" s="31">
        <f>+C40+C45</f>
        <v>121258</v>
      </c>
      <c r="D39" s="31">
        <f>+D40+D45</f>
        <v>6635</v>
      </c>
      <c r="E39" s="31">
        <f>E40+E45</f>
        <v>127893</v>
      </c>
    </row>
    <row r="40" spans="1:5" x14ac:dyDescent="0.25">
      <c r="A40" s="16" t="s">
        <v>17</v>
      </c>
      <c r="B40" s="12" t="s">
        <v>49</v>
      </c>
      <c r="C40" s="31">
        <f>SUM(C41:C44)</f>
        <v>112925</v>
      </c>
      <c r="D40" s="31">
        <f>SUM(D41:D44)</f>
        <v>12558</v>
      </c>
      <c r="E40" s="31">
        <f>SUM(E41:E44)</f>
        <v>125483</v>
      </c>
    </row>
    <row r="41" spans="1:5" x14ac:dyDescent="0.25">
      <c r="A41" s="17" t="s">
        <v>50</v>
      </c>
      <c r="B41" s="12" t="s">
        <v>51</v>
      </c>
      <c r="C41" s="33">
        <v>21252</v>
      </c>
      <c r="D41" s="33">
        <v>0</v>
      </c>
      <c r="E41" s="34">
        <v>21252</v>
      </c>
    </row>
    <row r="42" spans="1:5" x14ac:dyDescent="0.25">
      <c r="A42" s="17" t="s">
        <v>61</v>
      </c>
      <c r="B42" s="12" t="s">
        <v>62</v>
      </c>
      <c r="C42" s="33">
        <v>0</v>
      </c>
      <c r="D42" s="33">
        <v>185</v>
      </c>
      <c r="E42" s="34">
        <v>185</v>
      </c>
    </row>
    <row r="43" spans="1:5" x14ac:dyDescent="0.25">
      <c r="A43" s="17" t="s">
        <v>52</v>
      </c>
      <c r="B43" s="12" t="s">
        <v>53</v>
      </c>
      <c r="C43" s="33">
        <v>91673</v>
      </c>
      <c r="D43" s="33">
        <v>11273</v>
      </c>
      <c r="E43" s="34">
        <v>102946</v>
      </c>
    </row>
    <row r="44" spans="1:5" x14ac:dyDescent="0.25">
      <c r="A44" s="17" t="s">
        <v>54</v>
      </c>
      <c r="B44" s="12" t="s">
        <v>41</v>
      </c>
      <c r="C44" s="33">
        <v>0</v>
      </c>
      <c r="D44" s="33">
        <v>1100</v>
      </c>
      <c r="E44" s="34">
        <v>1100</v>
      </c>
    </row>
    <row r="45" spans="1:5" x14ac:dyDescent="0.25">
      <c r="A45" s="16" t="s">
        <v>21</v>
      </c>
      <c r="B45" s="12" t="s">
        <v>68</v>
      </c>
      <c r="C45" s="31">
        <f>C46</f>
        <v>8333</v>
      </c>
      <c r="D45" s="31">
        <f>D46</f>
        <v>-5923</v>
      </c>
      <c r="E45" s="31">
        <f t="shared" ref="E45" si="14">E46</f>
        <v>2410</v>
      </c>
    </row>
    <row r="46" spans="1:5" x14ac:dyDescent="0.25">
      <c r="A46" s="17" t="s">
        <v>69</v>
      </c>
      <c r="B46" s="12" t="s">
        <v>70</v>
      </c>
      <c r="C46" s="33">
        <v>8333</v>
      </c>
      <c r="D46" s="33">
        <v>-5923</v>
      </c>
      <c r="E46" s="33">
        <v>2410</v>
      </c>
    </row>
    <row r="47" spans="1:5" x14ac:dyDescent="0.25">
      <c r="A47" s="15" t="s">
        <v>32</v>
      </c>
      <c r="B47" s="12" t="s">
        <v>11</v>
      </c>
      <c r="C47" s="31">
        <f>C48+C50+C55+C57</f>
        <v>186990</v>
      </c>
      <c r="D47" s="31">
        <f>D48+D50+D55+D57</f>
        <v>1904</v>
      </c>
      <c r="E47" s="31">
        <f>E48+E50+E55+E57</f>
        <v>188894</v>
      </c>
    </row>
    <row r="48" spans="1:5" x14ac:dyDescent="0.25">
      <c r="A48" s="16" t="s">
        <v>13</v>
      </c>
      <c r="B48" s="12" t="s">
        <v>43</v>
      </c>
      <c r="C48" s="31">
        <f>SUM(C49:C49)</f>
        <v>59019</v>
      </c>
      <c r="D48" s="31">
        <f t="shared" ref="D48:E48" si="15">SUM(D49:D49)</f>
        <v>-37019</v>
      </c>
      <c r="E48" s="31">
        <f t="shared" si="15"/>
        <v>22000</v>
      </c>
    </row>
    <row r="49" spans="1:5" x14ac:dyDescent="0.25">
      <c r="A49" s="17" t="s">
        <v>46</v>
      </c>
      <c r="B49" s="12" t="s">
        <v>39</v>
      </c>
      <c r="C49" s="33">
        <v>59019</v>
      </c>
      <c r="D49" s="33">
        <v>-37019</v>
      </c>
      <c r="E49" s="34">
        <v>22000</v>
      </c>
    </row>
    <row r="50" spans="1:5" x14ac:dyDescent="0.25">
      <c r="A50" s="16" t="s">
        <v>17</v>
      </c>
      <c r="B50" s="12" t="s">
        <v>49</v>
      </c>
      <c r="C50" s="31">
        <f>SUM(C51:C54)</f>
        <v>111759</v>
      </c>
      <c r="D50" s="31">
        <f t="shared" ref="D50:E50" si="16">SUM(D51:D54)</f>
        <v>9135</v>
      </c>
      <c r="E50" s="31">
        <f t="shared" si="16"/>
        <v>120894</v>
      </c>
    </row>
    <row r="51" spans="1:5" x14ac:dyDescent="0.25">
      <c r="A51" s="17" t="s">
        <v>50</v>
      </c>
      <c r="B51" s="12" t="s">
        <v>51</v>
      </c>
      <c r="C51" s="33">
        <v>22255</v>
      </c>
      <c r="D51" s="33">
        <v>0</v>
      </c>
      <c r="E51" s="34">
        <v>22255</v>
      </c>
    </row>
    <row r="52" spans="1:5" x14ac:dyDescent="0.25">
      <c r="A52" s="17" t="s">
        <v>52</v>
      </c>
      <c r="B52" s="12" t="s">
        <v>53</v>
      </c>
      <c r="C52" s="33">
        <v>85525</v>
      </c>
      <c r="D52" s="33">
        <v>379</v>
      </c>
      <c r="E52" s="34">
        <v>85904</v>
      </c>
    </row>
    <row r="53" spans="1:5" x14ac:dyDescent="0.25">
      <c r="A53" s="17" t="s">
        <v>63</v>
      </c>
      <c r="B53" s="12" t="s">
        <v>40</v>
      </c>
      <c r="C53" s="33">
        <v>0</v>
      </c>
      <c r="D53" s="33">
        <v>235</v>
      </c>
      <c r="E53" s="34">
        <v>235</v>
      </c>
    </row>
    <row r="54" spans="1:5" x14ac:dyDescent="0.25">
      <c r="A54" s="17" t="s">
        <v>54</v>
      </c>
      <c r="B54" s="12" t="s">
        <v>41</v>
      </c>
      <c r="C54" s="33">
        <v>3979</v>
      </c>
      <c r="D54" s="33">
        <v>8521</v>
      </c>
      <c r="E54" s="34">
        <v>12500</v>
      </c>
    </row>
    <row r="55" spans="1:5" x14ac:dyDescent="0.25">
      <c r="A55" s="16" t="s">
        <v>23</v>
      </c>
      <c r="B55" s="12" t="s">
        <v>73</v>
      </c>
      <c r="C55" s="31">
        <f>C56</f>
        <v>15549</v>
      </c>
      <c r="D55" s="31">
        <f>D56</f>
        <v>29451</v>
      </c>
      <c r="E55" s="31">
        <f>E56</f>
        <v>45000</v>
      </c>
    </row>
    <row r="56" spans="1:5" x14ac:dyDescent="0.25">
      <c r="A56" s="17" t="s">
        <v>74</v>
      </c>
      <c r="B56" s="12" t="s">
        <v>75</v>
      </c>
      <c r="C56" s="33">
        <v>15549</v>
      </c>
      <c r="D56" s="33">
        <v>29451</v>
      </c>
      <c r="E56" s="34">
        <v>45000</v>
      </c>
    </row>
    <row r="57" spans="1:5" x14ac:dyDescent="0.25">
      <c r="A57" s="16" t="s">
        <v>21</v>
      </c>
      <c r="B57" s="12" t="s">
        <v>68</v>
      </c>
      <c r="C57" s="31">
        <f>C58</f>
        <v>663</v>
      </c>
      <c r="D57" s="31">
        <f t="shared" ref="D57:E57" si="17">D58</f>
        <v>337</v>
      </c>
      <c r="E57" s="31">
        <f t="shared" si="17"/>
        <v>1000</v>
      </c>
    </row>
    <row r="58" spans="1:5" x14ac:dyDescent="0.25">
      <c r="A58" s="17" t="s">
        <v>69</v>
      </c>
      <c r="B58" s="12" t="s">
        <v>70</v>
      </c>
      <c r="C58" s="33">
        <v>663</v>
      </c>
      <c r="D58" s="33">
        <v>337</v>
      </c>
      <c r="E58" s="34">
        <v>1000</v>
      </c>
    </row>
    <row r="59" spans="1:5" x14ac:dyDescent="0.25">
      <c r="A59" s="24" t="s">
        <v>15</v>
      </c>
      <c r="B59" s="25" t="s">
        <v>16</v>
      </c>
      <c r="C59" s="18">
        <f>C61+C76+C96+C106+C111</f>
        <v>1457944</v>
      </c>
      <c r="D59" s="18">
        <f>D61+D76+D96+D106+D111</f>
        <v>-80462</v>
      </c>
      <c r="E59" s="18">
        <f>E61+E76+E96+E106+E111</f>
        <v>1377482</v>
      </c>
    </row>
    <row r="60" spans="1:5" x14ac:dyDescent="0.25">
      <c r="A60" s="14" t="s">
        <v>30</v>
      </c>
      <c r="B60" s="12" t="s">
        <v>31</v>
      </c>
      <c r="C60" s="31"/>
      <c r="D60" s="31"/>
      <c r="E60" s="32"/>
    </row>
    <row r="61" spans="1:5" x14ac:dyDescent="0.25">
      <c r="A61" s="15" t="s">
        <v>13</v>
      </c>
      <c r="B61" s="12" t="s">
        <v>14</v>
      </c>
      <c r="C61" s="31">
        <f>C62+C64+C70+C72+C74</f>
        <v>197461</v>
      </c>
      <c r="D61" s="31">
        <f>D62+D64+D70+D72+D74</f>
        <v>-26810</v>
      </c>
      <c r="E61" s="31">
        <f>E62+E64+E70+E72+E74</f>
        <v>170651</v>
      </c>
    </row>
    <row r="62" spans="1:5" x14ac:dyDescent="0.25">
      <c r="A62" s="16" t="s">
        <v>13</v>
      </c>
      <c r="B62" s="12" t="s">
        <v>43</v>
      </c>
      <c r="C62" s="31">
        <f>SUM(C63:C63)</f>
        <v>46453</v>
      </c>
      <c r="D62" s="31">
        <f>SUM(D63:D63)</f>
        <v>-11453</v>
      </c>
      <c r="E62" s="31">
        <f>SUM(E63:E63)</f>
        <v>35000</v>
      </c>
    </row>
    <row r="63" spans="1:5" x14ac:dyDescent="0.25">
      <c r="A63" s="17" t="s">
        <v>46</v>
      </c>
      <c r="B63" s="12" t="s">
        <v>39</v>
      </c>
      <c r="C63" s="33">
        <v>46453</v>
      </c>
      <c r="D63" s="33">
        <v>-11453</v>
      </c>
      <c r="E63" s="34">
        <v>35000</v>
      </c>
    </row>
    <row r="64" spans="1:5" x14ac:dyDescent="0.25">
      <c r="A64" s="16" t="s">
        <v>17</v>
      </c>
      <c r="B64" s="12" t="s">
        <v>49</v>
      </c>
      <c r="C64" s="31">
        <f>SUM(C65:C69)</f>
        <v>145996</v>
      </c>
      <c r="D64" s="31">
        <v>-15160</v>
      </c>
      <c r="E64" s="31">
        <f t="shared" ref="E64" si="18">SUM(E65:E69)</f>
        <v>130836</v>
      </c>
    </row>
    <row r="65" spans="1:5" x14ac:dyDescent="0.25">
      <c r="A65" s="17" t="s">
        <v>50</v>
      </c>
      <c r="B65" s="12" t="s">
        <v>51</v>
      </c>
      <c r="C65" s="33">
        <v>9291</v>
      </c>
      <c r="D65" s="33">
        <v>809</v>
      </c>
      <c r="E65" s="34">
        <v>10100</v>
      </c>
    </row>
    <row r="66" spans="1:5" x14ac:dyDescent="0.25">
      <c r="A66" s="17" t="s">
        <v>61</v>
      </c>
      <c r="B66" s="12" t="s">
        <v>62</v>
      </c>
      <c r="C66" s="33">
        <v>1194</v>
      </c>
      <c r="D66" s="33">
        <v>-55</v>
      </c>
      <c r="E66" s="34">
        <v>210</v>
      </c>
    </row>
    <row r="67" spans="1:5" x14ac:dyDescent="0.25">
      <c r="A67" s="17" t="s">
        <v>52</v>
      </c>
      <c r="B67" s="12" t="s">
        <v>53</v>
      </c>
      <c r="C67" s="33">
        <v>119451</v>
      </c>
      <c r="D67" s="33">
        <v>-11125</v>
      </c>
      <c r="E67" s="34">
        <v>108326</v>
      </c>
    </row>
    <row r="68" spans="1:5" x14ac:dyDescent="0.25">
      <c r="A68" s="17" t="s">
        <v>63</v>
      </c>
      <c r="B68" s="12" t="s">
        <v>40</v>
      </c>
      <c r="C68" s="33">
        <v>4645</v>
      </c>
      <c r="D68" s="33">
        <v>-3645</v>
      </c>
      <c r="E68" s="34">
        <v>1000</v>
      </c>
    </row>
    <row r="69" spans="1:5" x14ac:dyDescent="0.25">
      <c r="A69" s="17" t="s">
        <v>54</v>
      </c>
      <c r="B69" s="12" t="s">
        <v>41</v>
      </c>
      <c r="C69" s="33">
        <v>11415</v>
      </c>
      <c r="D69" s="33">
        <v>-215</v>
      </c>
      <c r="E69" s="34">
        <v>11200</v>
      </c>
    </row>
    <row r="70" spans="1:5" x14ac:dyDescent="0.25">
      <c r="A70" s="16" t="s">
        <v>18</v>
      </c>
      <c r="B70" s="12" t="s">
        <v>64</v>
      </c>
      <c r="C70" s="31">
        <f>C71</f>
        <v>358</v>
      </c>
      <c r="D70" s="31">
        <f>D71</f>
        <v>-197</v>
      </c>
      <c r="E70" s="31">
        <f>E71</f>
        <v>161</v>
      </c>
    </row>
    <row r="71" spans="1:5" x14ac:dyDescent="0.25">
      <c r="A71" s="17" t="s">
        <v>65</v>
      </c>
      <c r="B71" s="12" t="s">
        <v>66</v>
      </c>
      <c r="C71" s="33">
        <v>358</v>
      </c>
      <c r="D71" s="33">
        <v>-197</v>
      </c>
      <c r="E71" s="34">
        <v>161</v>
      </c>
    </row>
    <row r="72" spans="1:5" x14ac:dyDescent="0.25">
      <c r="A72" s="16" t="s">
        <v>22</v>
      </c>
      <c r="B72" s="12" t="s">
        <v>55</v>
      </c>
      <c r="C72" s="31">
        <f>C73</f>
        <v>2654</v>
      </c>
      <c r="D72" s="31">
        <f t="shared" ref="D72:E72" si="19">D73</f>
        <v>0</v>
      </c>
      <c r="E72" s="31">
        <f t="shared" si="19"/>
        <v>2654</v>
      </c>
    </row>
    <row r="73" spans="1:5" x14ac:dyDescent="0.25">
      <c r="A73" s="17" t="s">
        <v>56</v>
      </c>
      <c r="B73" s="12" t="s">
        <v>57</v>
      </c>
      <c r="C73" s="33">
        <v>2654</v>
      </c>
      <c r="D73" s="33">
        <v>0</v>
      </c>
      <c r="E73" s="34">
        <v>2654</v>
      </c>
    </row>
    <row r="74" spans="1:5" x14ac:dyDescent="0.25">
      <c r="A74" s="16" t="s">
        <v>21</v>
      </c>
      <c r="B74" s="12" t="s">
        <v>68</v>
      </c>
      <c r="C74" s="31">
        <f>SUM(C75:C75)</f>
        <v>2000</v>
      </c>
      <c r="D74" s="31">
        <f>SUM(D75:D75)</f>
        <v>0</v>
      </c>
      <c r="E74" s="31">
        <f>SUM(E75:E75)</f>
        <v>2000</v>
      </c>
    </row>
    <row r="75" spans="1:5" x14ac:dyDescent="0.25">
      <c r="A75" s="17" t="s">
        <v>69</v>
      </c>
      <c r="B75" s="12" t="s">
        <v>70</v>
      </c>
      <c r="C75" s="33">
        <v>2000</v>
      </c>
      <c r="D75" s="33">
        <v>0</v>
      </c>
      <c r="E75" s="34">
        <v>2000</v>
      </c>
    </row>
    <row r="76" spans="1:5" x14ac:dyDescent="0.25">
      <c r="A76" s="15" t="s">
        <v>7</v>
      </c>
      <c r="B76" s="12" t="s">
        <v>8</v>
      </c>
      <c r="C76" s="31">
        <f>C77+C81+C87+C89+C91+C93</f>
        <v>1260218</v>
      </c>
      <c r="D76" s="31">
        <f>D77+D81+D87+D89+D91+D93</f>
        <v>-96474</v>
      </c>
      <c r="E76" s="31">
        <f>E77+E81+E87+E89+E91+E93</f>
        <v>1163744</v>
      </c>
    </row>
    <row r="77" spans="1:5" x14ac:dyDescent="0.25">
      <c r="A77" s="16" t="s">
        <v>13</v>
      </c>
      <c r="B77" s="12" t="s">
        <v>43</v>
      </c>
      <c r="C77" s="31">
        <f>SUM(C78:C80)</f>
        <v>487976</v>
      </c>
      <c r="D77" s="31">
        <f t="shared" ref="D77:E77" si="20">SUM(D78:D80)</f>
        <v>9414</v>
      </c>
      <c r="E77" s="31">
        <f t="shared" si="20"/>
        <v>497390</v>
      </c>
    </row>
    <row r="78" spans="1:5" x14ac:dyDescent="0.25">
      <c r="A78" s="17" t="s">
        <v>44</v>
      </c>
      <c r="B78" s="12" t="s">
        <v>45</v>
      </c>
      <c r="C78" s="33">
        <v>79908</v>
      </c>
      <c r="D78" s="33">
        <v>5261</v>
      </c>
      <c r="E78" s="34">
        <v>85169</v>
      </c>
    </row>
    <row r="79" spans="1:5" x14ac:dyDescent="0.25">
      <c r="A79" s="17" t="s">
        <v>46</v>
      </c>
      <c r="B79" s="12" t="s">
        <v>39</v>
      </c>
      <c r="C79" s="33">
        <v>398168</v>
      </c>
      <c r="D79" s="33">
        <v>0</v>
      </c>
      <c r="E79" s="34">
        <v>398168</v>
      </c>
    </row>
    <row r="80" spans="1:5" x14ac:dyDescent="0.25">
      <c r="A80" s="17" t="s">
        <v>47</v>
      </c>
      <c r="B80" s="12" t="s">
        <v>48</v>
      </c>
      <c r="C80" s="33">
        <v>9900</v>
      </c>
      <c r="D80" s="33">
        <v>4153</v>
      </c>
      <c r="E80" s="34">
        <v>14053</v>
      </c>
    </row>
    <row r="81" spans="1:5" x14ac:dyDescent="0.25">
      <c r="A81" s="16" t="s">
        <v>17</v>
      </c>
      <c r="B81" s="12" t="s">
        <v>49</v>
      </c>
      <c r="C81" s="31">
        <f>SUM(C82:C86)</f>
        <v>598505</v>
      </c>
      <c r="D81" s="31">
        <f t="shared" ref="D81:E81" si="21">SUM(D82:D86)</f>
        <v>7072</v>
      </c>
      <c r="E81" s="31">
        <f t="shared" si="21"/>
        <v>605577</v>
      </c>
    </row>
    <row r="82" spans="1:5" x14ac:dyDescent="0.25">
      <c r="A82" s="17" t="s">
        <v>50</v>
      </c>
      <c r="B82" s="12" t="s">
        <v>51</v>
      </c>
      <c r="C82" s="33">
        <v>15528</v>
      </c>
      <c r="D82" s="33">
        <v>35547</v>
      </c>
      <c r="E82" s="34">
        <v>51075</v>
      </c>
    </row>
    <row r="83" spans="1:5" x14ac:dyDescent="0.25">
      <c r="A83" s="17" t="s">
        <v>61</v>
      </c>
      <c r="B83" s="12" t="s">
        <v>62</v>
      </c>
      <c r="C83" s="33">
        <v>46452</v>
      </c>
      <c r="D83" s="33">
        <v>18548</v>
      </c>
      <c r="E83" s="34">
        <v>65000</v>
      </c>
    </row>
    <row r="84" spans="1:5" x14ac:dyDescent="0.25">
      <c r="A84" s="17" t="s">
        <v>52</v>
      </c>
      <c r="B84" s="12" t="s">
        <v>53</v>
      </c>
      <c r="C84" s="33">
        <v>381585</v>
      </c>
      <c r="D84" s="33">
        <v>-14303</v>
      </c>
      <c r="E84" s="34">
        <v>367282</v>
      </c>
    </row>
    <row r="85" spans="1:5" x14ac:dyDescent="0.25">
      <c r="A85" s="17" t="s">
        <v>63</v>
      </c>
      <c r="B85" s="12" t="s">
        <v>40</v>
      </c>
      <c r="C85" s="33">
        <v>7963</v>
      </c>
      <c r="D85" s="33">
        <v>2648</v>
      </c>
      <c r="E85" s="34">
        <v>10611</v>
      </c>
    </row>
    <row r="86" spans="1:5" x14ac:dyDescent="0.25">
      <c r="A86" s="17" t="s">
        <v>54</v>
      </c>
      <c r="B86" s="12" t="s">
        <v>41</v>
      </c>
      <c r="C86" s="33">
        <v>146977</v>
      </c>
      <c r="D86" s="33">
        <v>-35368</v>
      </c>
      <c r="E86" s="34">
        <v>111609</v>
      </c>
    </row>
    <row r="87" spans="1:5" x14ac:dyDescent="0.25">
      <c r="A87" s="16" t="s">
        <v>18</v>
      </c>
      <c r="B87" s="12" t="s">
        <v>64</v>
      </c>
      <c r="C87" s="31">
        <f>C88</f>
        <v>14069</v>
      </c>
      <c r="D87" s="31">
        <f t="shared" ref="D87:E87" si="22">D88</f>
        <v>-1397</v>
      </c>
      <c r="E87" s="31">
        <f t="shared" si="22"/>
        <v>12672</v>
      </c>
    </row>
    <row r="88" spans="1:5" x14ac:dyDescent="0.25">
      <c r="A88" s="17" t="s">
        <v>65</v>
      </c>
      <c r="B88" s="12" t="s">
        <v>66</v>
      </c>
      <c r="C88" s="33">
        <v>14069</v>
      </c>
      <c r="D88" s="33">
        <v>-1397</v>
      </c>
      <c r="E88" s="34">
        <v>12672</v>
      </c>
    </row>
    <row r="89" spans="1:5" x14ac:dyDescent="0.25">
      <c r="A89" s="16" t="s">
        <v>19</v>
      </c>
      <c r="B89" s="12" t="s">
        <v>58</v>
      </c>
      <c r="C89" s="31">
        <f>C90</f>
        <v>9291</v>
      </c>
      <c r="D89" s="31">
        <f t="shared" ref="D89:E89" si="23">D90</f>
        <v>0</v>
      </c>
      <c r="E89" s="31">
        <f t="shared" si="23"/>
        <v>9291</v>
      </c>
    </row>
    <row r="90" spans="1:5" x14ac:dyDescent="0.25">
      <c r="A90" s="17" t="s">
        <v>59</v>
      </c>
      <c r="B90" s="12" t="s">
        <v>60</v>
      </c>
      <c r="C90" s="33">
        <v>9291</v>
      </c>
      <c r="D90" s="33">
        <v>0</v>
      </c>
      <c r="E90" s="34">
        <v>9291</v>
      </c>
    </row>
    <row r="91" spans="1:5" x14ac:dyDescent="0.25">
      <c r="A91" s="16" t="s">
        <v>20</v>
      </c>
      <c r="B91" s="12" t="s">
        <v>67</v>
      </c>
      <c r="C91" s="31">
        <f>C92</f>
        <v>132723</v>
      </c>
      <c r="D91" s="31">
        <f>D92</f>
        <v>-132723</v>
      </c>
      <c r="E91" s="31">
        <f>E92</f>
        <v>0</v>
      </c>
    </row>
    <row r="92" spans="1:5" x14ac:dyDescent="0.25">
      <c r="A92" s="17" t="s">
        <v>76</v>
      </c>
      <c r="B92" s="12" t="s">
        <v>77</v>
      </c>
      <c r="C92" s="33">
        <v>132723</v>
      </c>
      <c r="D92" s="33">
        <v>-132723</v>
      </c>
      <c r="E92" s="33">
        <v>0</v>
      </c>
    </row>
    <row r="93" spans="1:5" x14ac:dyDescent="0.25">
      <c r="A93" s="16" t="s">
        <v>21</v>
      </c>
      <c r="B93" s="12" t="s">
        <v>68</v>
      </c>
      <c r="C93" s="31">
        <f>SUM(C94:C95)</f>
        <v>17654</v>
      </c>
      <c r="D93" s="31">
        <f>SUM(D94:D95)</f>
        <v>21160</v>
      </c>
      <c r="E93" s="31">
        <f>SUM(E94:E95)</f>
        <v>38814</v>
      </c>
    </row>
    <row r="94" spans="1:5" x14ac:dyDescent="0.25">
      <c r="A94" s="17" t="s">
        <v>69</v>
      </c>
      <c r="B94" s="12" t="s">
        <v>70</v>
      </c>
      <c r="C94" s="33">
        <v>15000</v>
      </c>
      <c r="D94" s="33">
        <v>21160</v>
      </c>
      <c r="E94" s="34">
        <v>36160</v>
      </c>
    </row>
    <row r="95" spans="1:5" x14ac:dyDescent="0.25">
      <c r="A95" s="17" t="s">
        <v>71</v>
      </c>
      <c r="B95" s="12" t="s">
        <v>72</v>
      </c>
      <c r="C95" s="33">
        <v>2654</v>
      </c>
      <c r="D95" s="33">
        <v>0</v>
      </c>
      <c r="E95" s="34">
        <v>2654</v>
      </c>
    </row>
    <row r="96" spans="1:5" x14ac:dyDescent="0.25">
      <c r="A96" s="15" t="s">
        <v>32</v>
      </c>
      <c r="B96" s="12" t="s">
        <v>11</v>
      </c>
      <c r="C96" s="31">
        <f>C97+C102+C104</f>
        <v>0</v>
      </c>
      <c r="D96" s="31">
        <f>D97+D102+D104</f>
        <v>37829</v>
      </c>
      <c r="E96" s="31">
        <f>E97+E102+E104</f>
        <v>37829</v>
      </c>
    </row>
    <row r="97" spans="1:5" x14ac:dyDescent="0.25">
      <c r="A97" s="16" t="s">
        <v>17</v>
      </c>
      <c r="B97" s="12" t="s">
        <v>49</v>
      </c>
      <c r="C97" s="31">
        <f>SUM(C98:C101)</f>
        <v>0</v>
      </c>
      <c r="D97" s="31">
        <f>SUM(D98:D101)</f>
        <v>36582</v>
      </c>
      <c r="E97" s="31">
        <f>SUM(E98:E101)</f>
        <v>36582</v>
      </c>
    </row>
    <row r="98" spans="1:5" x14ac:dyDescent="0.25">
      <c r="A98" s="17" t="s">
        <v>50</v>
      </c>
      <c r="B98" s="12" t="s">
        <v>51</v>
      </c>
      <c r="C98" s="33">
        <v>0</v>
      </c>
      <c r="D98" s="33">
        <v>26398</v>
      </c>
      <c r="E98" s="34">
        <v>26398</v>
      </c>
    </row>
    <row r="99" spans="1:5" x14ac:dyDescent="0.25">
      <c r="A99" s="17" t="s">
        <v>52</v>
      </c>
      <c r="B99" s="12" t="s">
        <v>53</v>
      </c>
      <c r="C99" s="33">
        <v>0</v>
      </c>
      <c r="D99" s="33">
        <v>9025</v>
      </c>
      <c r="E99" s="34">
        <v>9025</v>
      </c>
    </row>
    <row r="100" spans="1:5" x14ac:dyDescent="0.25">
      <c r="A100" s="17" t="s">
        <v>63</v>
      </c>
      <c r="B100" s="12" t="s">
        <v>40</v>
      </c>
      <c r="C100" s="33"/>
      <c r="D100" s="33">
        <v>658</v>
      </c>
      <c r="E100" s="34">
        <v>658</v>
      </c>
    </row>
    <row r="101" spans="1:5" x14ac:dyDescent="0.25">
      <c r="A101" s="17" t="s">
        <v>54</v>
      </c>
      <c r="B101" s="12" t="s">
        <v>41</v>
      </c>
      <c r="C101" s="33">
        <v>0</v>
      </c>
      <c r="D101" s="33">
        <v>501</v>
      </c>
      <c r="E101" s="34">
        <v>501</v>
      </c>
    </row>
    <row r="102" spans="1:5" x14ac:dyDescent="0.25">
      <c r="A102" s="16" t="s">
        <v>18</v>
      </c>
      <c r="B102" s="12" t="s">
        <v>64</v>
      </c>
      <c r="C102" s="31">
        <f>C103</f>
        <v>0</v>
      </c>
      <c r="D102" s="31">
        <f t="shared" ref="D102:E102" si="24">D103</f>
        <v>17</v>
      </c>
      <c r="E102" s="31">
        <f t="shared" si="24"/>
        <v>17</v>
      </c>
    </row>
    <row r="103" spans="1:5" x14ac:dyDescent="0.25">
      <c r="A103" s="17" t="s">
        <v>65</v>
      </c>
      <c r="B103" s="12" t="s">
        <v>66</v>
      </c>
      <c r="C103" s="33">
        <v>0</v>
      </c>
      <c r="D103" s="33">
        <v>17</v>
      </c>
      <c r="E103" s="34">
        <v>17</v>
      </c>
    </row>
    <row r="104" spans="1:5" x14ac:dyDescent="0.25">
      <c r="A104" s="16" t="s">
        <v>21</v>
      </c>
      <c r="B104" s="12" t="s">
        <v>68</v>
      </c>
      <c r="C104" s="31">
        <f>C105</f>
        <v>0</v>
      </c>
      <c r="D104" s="31">
        <f>D105</f>
        <v>1230</v>
      </c>
      <c r="E104" s="31">
        <f>E105</f>
        <v>1230</v>
      </c>
    </row>
    <row r="105" spans="1:5" x14ac:dyDescent="0.25">
      <c r="A105" s="17" t="s">
        <v>69</v>
      </c>
      <c r="B105" s="12" t="s">
        <v>70</v>
      </c>
      <c r="C105" s="33">
        <v>0</v>
      </c>
      <c r="D105" s="33">
        <v>1230</v>
      </c>
      <c r="E105" s="34">
        <v>1230</v>
      </c>
    </row>
    <row r="106" spans="1:5" x14ac:dyDescent="0.25">
      <c r="A106" s="15" t="s">
        <v>37</v>
      </c>
      <c r="B106" s="12" t="s">
        <v>12</v>
      </c>
      <c r="C106" s="31">
        <f>C107</f>
        <v>0</v>
      </c>
      <c r="D106" s="31">
        <f t="shared" ref="D106:E106" si="25">D107</f>
        <v>2480</v>
      </c>
      <c r="E106" s="31">
        <f t="shared" si="25"/>
        <v>2480</v>
      </c>
    </row>
    <row r="107" spans="1:5" x14ac:dyDescent="0.25">
      <c r="A107" s="16" t="s">
        <v>17</v>
      </c>
      <c r="B107" s="12" t="s">
        <v>49</v>
      </c>
      <c r="C107" s="31">
        <f>SUM(C108:C110)</f>
        <v>0</v>
      </c>
      <c r="D107" s="31">
        <f>SUM(D108:D110)</f>
        <v>2480</v>
      </c>
      <c r="E107" s="31">
        <f>SUM(E108:E110)</f>
        <v>2480</v>
      </c>
    </row>
    <row r="108" spans="1:5" x14ac:dyDescent="0.25">
      <c r="A108" s="17" t="s">
        <v>61</v>
      </c>
      <c r="B108" s="12" t="s">
        <v>62</v>
      </c>
      <c r="C108" s="33">
        <v>0</v>
      </c>
      <c r="D108" s="33">
        <v>86</v>
      </c>
      <c r="E108" s="34">
        <v>86</v>
      </c>
    </row>
    <row r="109" spans="1:5" x14ac:dyDescent="0.25">
      <c r="A109" s="17" t="s">
        <v>52</v>
      </c>
      <c r="B109" s="12" t="s">
        <v>53</v>
      </c>
      <c r="C109" s="33">
        <v>0</v>
      </c>
      <c r="D109" s="33">
        <v>894</v>
      </c>
      <c r="E109" s="34">
        <v>894</v>
      </c>
    </row>
    <row r="110" spans="1:5" x14ac:dyDescent="0.25">
      <c r="A110" s="17" t="s">
        <v>54</v>
      </c>
      <c r="B110" s="12" t="s">
        <v>41</v>
      </c>
      <c r="C110" s="33">
        <v>0</v>
      </c>
      <c r="D110" s="33">
        <v>1500</v>
      </c>
      <c r="E110" s="34">
        <v>1500</v>
      </c>
    </row>
    <row r="111" spans="1:5" x14ac:dyDescent="0.25">
      <c r="A111" s="15" t="s">
        <v>38</v>
      </c>
      <c r="B111" s="12" t="s">
        <v>78</v>
      </c>
      <c r="C111" s="31">
        <f>C112</f>
        <v>265</v>
      </c>
      <c r="D111" s="31">
        <v>2513</v>
      </c>
      <c r="E111" s="31">
        <v>2778</v>
      </c>
    </row>
    <row r="112" spans="1:5" x14ac:dyDescent="0.25">
      <c r="A112" s="16" t="s">
        <v>21</v>
      </c>
      <c r="B112" s="12" t="s">
        <v>68</v>
      </c>
      <c r="C112" s="31">
        <f>C113</f>
        <v>265</v>
      </c>
      <c r="D112" s="31">
        <v>2513</v>
      </c>
      <c r="E112" s="31">
        <v>2778</v>
      </c>
    </row>
    <row r="113" spans="1:5" x14ac:dyDescent="0.25">
      <c r="A113" s="17" t="s">
        <v>69</v>
      </c>
      <c r="B113" s="12" t="s">
        <v>70</v>
      </c>
      <c r="C113" s="33">
        <v>265</v>
      </c>
      <c r="D113" s="33">
        <v>2513</v>
      </c>
      <c r="E113" s="33">
        <v>2778</v>
      </c>
    </row>
    <row r="114" spans="1:5" x14ac:dyDescent="0.25">
      <c r="A114" s="24" t="s">
        <v>82</v>
      </c>
      <c r="B114" s="25"/>
      <c r="C114" s="18">
        <f>C117+C134+C161+C170+C192+C209</f>
        <v>7548</v>
      </c>
      <c r="D114" s="18">
        <f>D117+D134+D161+D170+D192+D209</f>
        <v>-7327</v>
      </c>
      <c r="E114" s="18">
        <f>E117+E134+E161+E170+E192+E209</f>
        <v>221</v>
      </c>
    </row>
    <row r="115" spans="1:5" x14ac:dyDescent="0.25">
      <c r="A115" s="14" t="s">
        <v>30</v>
      </c>
      <c r="B115" s="12" t="s">
        <v>31</v>
      </c>
      <c r="C115" s="31"/>
      <c r="D115" s="31"/>
      <c r="E115" s="32"/>
    </row>
    <row r="116" spans="1:5" x14ac:dyDescent="0.25">
      <c r="A116" s="15" t="s">
        <v>32</v>
      </c>
      <c r="B116" s="12" t="s">
        <v>11</v>
      </c>
      <c r="C116" s="31">
        <f>C117+C121</f>
        <v>7666</v>
      </c>
      <c r="D116" s="31">
        <f t="shared" ref="D116:E116" si="26">D117+D121</f>
        <v>-7445</v>
      </c>
      <c r="E116" s="31">
        <f t="shared" si="26"/>
        <v>221</v>
      </c>
    </row>
    <row r="117" spans="1:5" x14ac:dyDescent="0.25">
      <c r="A117" s="16" t="s">
        <v>13</v>
      </c>
      <c r="B117" s="12" t="s">
        <v>43</v>
      </c>
      <c r="C117" s="31">
        <f>SUM(C118:C120)</f>
        <v>7548</v>
      </c>
      <c r="D117" s="31">
        <f t="shared" ref="D117:E117" si="27">SUM(D118:D120)</f>
        <v>-7327</v>
      </c>
      <c r="E117" s="31">
        <f t="shared" si="27"/>
        <v>221</v>
      </c>
    </row>
    <row r="118" spans="1:5" x14ac:dyDescent="0.25">
      <c r="A118" s="17" t="s">
        <v>44</v>
      </c>
      <c r="B118" s="12" t="s">
        <v>45</v>
      </c>
      <c r="C118" s="33">
        <v>6479</v>
      </c>
      <c r="D118" s="33">
        <v>-6479</v>
      </c>
      <c r="E118" s="34">
        <v>0</v>
      </c>
    </row>
    <row r="119" spans="1:5" x14ac:dyDescent="0.25">
      <c r="A119" s="17" t="s">
        <v>46</v>
      </c>
      <c r="B119" s="12" t="s">
        <v>39</v>
      </c>
      <c r="C119" s="33">
        <v>0</v>
      </c>
      <c r="D119" s="33">
        <v>221</v>
      </c>
      <c r="E119" s="34">
        <v>221</v>
      </c>
    </row>
    <row r="120" spans="1:5" x14ac:dyDescent="0.25">
      <c r="A120" s="17" t="s">
        <v>47</v>
      </c>
      <c r="B120" s="12" t="s">
        <v>48</v>
      </c>
      <c r="C120" s="33">
        <v>1069</v>
      </c>
      <c r="D120" s="33">
        <v>-1069</v>
      </c>
      <c r="E120" s="34">
        <v>0</v>
      </c>
    </row>
    <row r="121" spans="1:5" x14ac:dyDescent="0.25">
      <c r="A121" s="16" t="s">
        <v>17</v>
      </c>
      <c r="B121" s="12" t="s">
        <v>49</v>
      </c>
      <c r="C121" s="31">
        <f>SUM(C122:C122)</f>
        <v>118</v>
      </c>
      <c r="D121" s="31">
        <v>-118</v>
      </c>
      <c r="E121" s="31">
        <v>0</v>
      </c>
    </row>
    <row r="122" spans="1:5" x14ac:dyDescent="0.25">
      <c r="A122" s="17" t="s">
        <v>50</v>
      </c>
      <c r="B122" s="12" t="s">
        <v>51</v>
      </c>
      <c r="C122" s="33">
        <v>118</v>
      </c>
      <c r="D122" s="33">
        <v>-118</v>
      </c>
      <c r="E122" s="34">
        <v>0</v>
      </c>
    </row>
    <row r="123" spans="1:5" x14ac:dyDescent="0.25">
      <c r="A123" s="24" t="s">
        <v>83</v>
      </c>
      <c r="B123" s="25"/>
      <c r="C123" s="18">
        <f>C125</f>
        <v>7067</v>
      </c>
      <c r="D123" s="18">
        <f t="shared" ref="D123:E123" si="28">D125</f>
        <v>1700</v>
      </c>
      <c r="E123" s="18">
        <f t="shared" si="28"/>
        <v>8767</v>
      </c>
    </row>
    <row r="124" spans="1:5" x14ac:dyDescent="0.25">
      <c r="A124" s="14" t="s">
        <v>30</v>
      </c>
      <c r="B124" s="12" t="s">
        <v>31</v>
      </c>
      <c r="C124" s="31"/>
      <c r="D124" s="31"/>
      <c r="E124" s="32"/>
    </row>
    <row r="125" spans="1:5" x14ac:dyDescent="0.25">
      <c r="A125" s="15" t="s">
        <v>32</v>
      </c>
      <c r="B125" s="12" t="s">
        <v>11</v>
      </c>
      <c r="C125" s="31">
        <f>C126+C132+C138</f>
        <v>7067</v>
      </c>
      <c r="D125" s="31">
        <f>D126+D132+D138</f>
        <v>1700</v>
      </c>
      <c r="E125" s="31">
        <f>E126+E132+E138</f>
        <v>8767</v>
      </c>
    </row>
    <row r="126" spans="1:5" x14ac:dyDescent="0.25">
      <c r="A126" s="16" t="s">
        <v>17</v>
      </c>
      <c r="B126" s="12" t="s">
        <v>49</v>
      </c>
      <c r="C126" s="31">
        <f>SUM(C127:C131)</f>
        <v>7067</v>
      </c>
      <c r="D126" s="31">
        <f t="shared" ref="D126:E126" si="29">SUM(D127:D131)</f>
        <v>1700</v>
      </c>
      <c r="E126" s="31">
        <f t="shared" si="29"/>
        <v>8767</v>
      </c>
    </row>
    <row r="127" spans="1:5" x14ac:dyDescent="0.25">
      <c r="A127" s="17" t="s">
        <v>50</v>
      </c>
      <c r="B127" s="12" t="s">
        <v>51</v>
      </c>
      <c r="C127" s="33">
        <v>5300</v>
      </c>
      <c r="D127" s="33">
        <v>1700</v>
      </c>
      <c r="E127" s="34">
        <v>7000</v>
      </c>
    </row>
    <row r="128" spans="1:5" x14ac:dyDescent="0.25">
      <c r="A128" s="17" t="s">
        <v>61</v>
      </c>
      <c r="B128" s="12" t="s">
        <v>62</v>
      </c>
      <c r="C128" s="33">
        <v>167</v>
      </c>
      <c r="D128" s="33">
        <v>0</v>
      </c>
      <c r="E128" s="34">
        <v>167</v>
      </c>
    </row>
    <row r="129" spans="1:5" x14ac:dyDescent="0.25">
      <c r="A129" s="17" t="s">
        <v>52</v>
      </c>
      <c r="B129" s="12" t="s">
        <v>53</v>
      </c>
      <c r="C129" s="33">
        <v>1600</v>
      </c>
      <c r="D129" s="33">
        <v>0</v>
      </c>
      <c r="E129" s="34">
        <v>1600</v>
      </c>
    </row>
    <row r="130" spans="1:5" x14ac:dyDescent="0.25">
      <c r="A130" s="1"/>
      <c r="B130" s="1"/>
      <c r="C130" s="1"/>
      <c r="D130" s="1"/>
      <c r="E130" s="1"/>
    </row>
    <row r="131" spans="1:5" x14ac:dyDescent="0.25">
      <c r="A131" s="1"/>
      <c r="B131" s="1"/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  <row r="133" spans="1:5" x14ac:dyDescent="0.25">
      <c r="A133" s="1"/>
      <c r="B133" s="1"/>
      <c r="C133" s="1"/>
      <c r="D133" s="1"/>
      <c r="E133" s="1"/>
    </row>
    <row r="134" spans="1:5" x14ac:dyDescent="0.25">
      <c r="A134" s="1"/>
      <c r="B134" s="1"/>
      <c r="C134" s="1"/>
      <c r="D134" s="1"/>
      <c r="E134" s="1"/>
    </row>
    <row r="135" spans="1:5" x14ac:dyDescent="0.25">
      <c r="A135" s="1"/>
      <c r="B135" s="1"/>
      <c r="C135" s="1"/>
      <c r="D135" s="1"/>
      <c r="E135" s="1"/>
    </row>
    <row r="136" spans="1:5" x14ac:dyDescent="0.25">
      <c r="A136" s="1"/>
      <c r="B136" s="1"/>
      <c r="C136" s="1"/>
      <c r="D136" s="1"/>
      <c r="E136" s="1"/>
    </row>
    <row r="137" spans="1:5" x14ac:dyDescent="0.25">
      <c r="A137" s="1"/>
      <c r="B137" s="1"/>
      <c r="C137" s="1"/>
      <c r="D137" s="1"/>
      <c r="E137" s="1"/>
    </row>
    <row r="138" spans="1:5" x14ac:dyDescent="0.25">
      <c r="A138" s="1"/>
      <c r="B138" s="1"/>
      <c r="C138" s="1"/>
      <c r="D138" s="1"/>
      <c r="E138" s="1"/>
    </row>
    <row r="139" spans="1:5" x14ac:dyDescent="0.25">
      <c r="A139" s="1"/>
      <c r="B139" s="1"/>
      <c r="C139" s="1"/>
      <c r="D139" s="1"/>
      <c r="E139" s="1"/>
    </row>
    <row r="140" spans="1:5" x14ac:dyDescent="0.25">
      <c r="A140" s="1"/>
      <c r="B140" s="1"/>
      <c r="C140" s="1"/>
      <c r="D140" s="1"/>
      <c r="E140" s="1"/>
    </row>
    <row r="141" spans="1:5" x14ac:dyDescent="0.25">
      <c r="A141" s="1"/>
      <c r="B141" s="1"/>
      <c r="C141" s="1"/>
      <c r="D141" s="1"/>
      <c r="E141" s="1"/>
    </row>
    <row r="142" spans="1:5" x14ac:dyDescent="0.25">
      <c r="B142" s="1"/>
    </row>
    <row r="143" spans="1:5" x14ac:dyDescent="0.25">
      <c r="B143" s="1"/>
    </row>
    <row r="144" spans="1:5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2" x14ac:dyDescent="0.25">
      <c r="B2577" s="1"/>
    </row>
    <row r="2578" spans="2:2" x14ac:dyDescent="0.25">
      <c r="B2578" s="1"/>
    </row>
    <row r="2579" spans="2:2" x14ac:dyDescent="0.25">
      <c r="B2579" s="1"/>
    </row>
    <row r="2580" spans="2:2" x14ac:dyDescent="0.25">
      <c r="B2580" s="1"/>
    </row>
    <row r="2581" spans="2:2" x14ac:dyDescent="0.25">
      <c r="B2581" s="1"/>
    </row>
    <row r="2582" spans="2:2" x14ac:dyDescent="0.25">
      <c r="B2582" s="1"/>
    </row>
    <row r="2583" spans="2:2" x14ac:dyDescent="0.25">
      <c r="B2583" s="1"/>
    </row>
    <row r="2584" spans="2:2" x14ac:dyDescent="0.25">
      <c r="B2584" s="1"/>
    </row>
    <row r="2585" spans="2:2" x14ac:dyDescent="0.25">
      <c r="B2585" s="1"/>
    </row>
    <row r="2586" spans="2:2" x14ac:dyDescent="0.25">
      <c r="B2586" s="1"/>
    </row>
    <row r="2587" spans="2:2" x14ac:dyDescent="0.25">
      <c r="B2587" s="1"/>
    </row>
    <row r="2588" spans="2:2" x14ac:dyDescent="0.25">
      <c r="B2588" s="1"/>
    </row>
    <row r="2589" spans="2:2" x14ac:dyDescent="0.25">
      <c r="B2589" s="1"/>
    </row>
    <row r="2590" spans="2:2" x14ac:dyDescent="0.25">
      <c r="B2590" s="1"/>
    </row>
    <row r="2591" spans="2:2" x14ac:dyDescent="0.25">
      <c r="B2591" s="1"/>
    </row>
    <row r="2592" spans="2:2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2" x14ac:dyDescent="0.25">
      <c r="B2609" s="1"/>
    </row>
    <row r="2610" spans="2:2" x14ac:dyDescent="0.25">
      <c r="B2610" s="1"/>
    </row>
    <row r="2611" spans="2:2" x14ac:dyDescent="0.25">
      <c r="B2611" s="1"/>
    </row>
    <row r="2612" spans="2:2" x14ac:dyDescent="0.25">
      <c r="B2612" s="1"/>
    </row>
    <row r="2613" spans="2:2" x14ac:dyDescent="0.25">
      <c r="B2613" s="1"/>
    </row>
    <row r="2614" spans="2:2" x14ac:dyDescent="0.25">
      <c r="B2614" s="1"/>
    </row>
    <row r="2615" spans="2:2" x14ac:dyDescent="0.25">
      <c r="B2615" s="1"/>
    </row>
    <row r="2616" spans="2:2" x14ac:dyDescent="0.25">
      <c r="B2616" s="1"/>
    </row>
    <row r="2617" spans="2:2" x14ac:dyDescent="0.25">
      <c r="B2617" s="1"/>
    </row>
    <row r="2618" spans="2:2" x14ac:dyDescent="0.25">
      <c r="B2618" s="1"/>
    </row>
    <row r="2619" spans="2:2" x14ac:dyDescent="0.25">
      <c r="B2619" s="1"/>
    </row>
    <row r="2620" spans="2:2" x14ac:dyDescent="0.25">
      <c r="B2620" s="1"/>
    </row>
    <row r="2621" spans="2:2" x14ac:dyDescent="0.25">
      <c r="B2621" s="1"/>
    </row>
    <row r="2622" spans="2:2" x14ac:dyDescent="0.25">
      <c r="B2622" s="1"/>
    </row>
    <row r="2623" spans="2:2" x14ac:dyDescent="0.25">
      <c r="B2623" s="1"/>
    </row>
    <row r="2624" spans="2:2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2" x14ac:dyDescent="0.25">
      <c r="B2737" s="1"/>
    </row>
    <row r="2738" spans="2:2" x14ac:dyDescent="0.25">
      <c r="B2738" s="1"/>
    </row>
    <row r="2739" spans="2:2" x14ac:dyDescent="0.25">
      <c r="B2739" s="1"/>
    </row>
    <row r="2740" spans="2:2" x14ac:dyDescent="0.25">
      <c r="B2740" s="1"/>
    </row>
    <row r="2741" spans="2:2" x14ac:dyDescent="0.25">
      <c r="B2741" s="1"/>
    </row>
    <row r="2742" spans="2:2" x14ac:dyDescent="0.25">
      <c r="B2742" s="1"/>
    </row>
    <row r="2743" spans="2:2" x14ac:dyDescent="0.25">
      <c r="B2743" s="1"/>
    </row>
    <row r="2744" spans="2:2" x14ac:dyDescent="0.25">
      <c r="B2744" s="1"/>
    </row>
    <row r="2745" spans="2:2" x14ac:dyDescent="0.25">
      <c r="B2745" s="1"/>
    </row>
    <row r="2746" spans="2:2" x14ac:dyDescent="0.25">
      <c r="B2746" s="1"/>
    </row>
    <row r="2747" spans="2:2" x14ac:dyDescent="0.25">
      <c r="B2747" s="1"/>
    </row>
    <row r="2748" spans="2:2" x14ac:dyDescent="0.25">
      <c r="B2748" s="1"/>
    </row>
    <row r="2749" spans="2:2" x14ac:dyDescent="0.25">
      <c r="B2749" s="1"/>
    </row>
    <row r="2750" spans="2:2" x14ac:dyDescent="0.25">
      <c r="B2750" s="1"/>
    </row>
    <row r="2751" spans="2:2" x14ac:dyDescent="0.25">
      <c r="B2751" s="1"/>
    </row>
    <row r="2752" spans="2:2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  <row r="2872" spans="2:2" x14ac:dyDescent="0.25">
      <c r="B2872" s="1"/>
    </row>
    <row r="2873" spans="2:2" x14ac:dyDescent="0.25">
      <c r="B2873" s="1"/>
    </row>
    <row r="2874" spans="2:2" x14ac:dyDescent="0.25">
      <c r="B2874" s="1"/>
    </row>
    <row r="2875" spans="2:2" x14ac:dyDescent="0.25">
      <c r="B2875" s="1"/>
    </row>
    <row r="2876" spans="2:2" x14ac:dyDescent="0.25">
      <c r="B2876" s="1"/>
    </row>
    <row r="2877" spans="2:2" x14ac:dyDescent="0.25">
      <c r="B2877" s="1"/>
    </row>
    <row r="2878" spans="2:2" x14ac:dyDescent="0.25">
      <c r="B2878" s="1"/>
    </row>
    <row r="2879" spans="2:2" x14ac:dyDescent="0.25">
      <c r="B2879" s="1"/>
    </row>
    <row r="2880" spans="2:2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2" x14ac:dyDescent="0.25">
      <c r="B2897" s="1"/>
    </row>
    <row r="2898" spans="2:2" x14ac:dyDescent="0.25">
      <c r="B2898" s="1"/>
    </row>
    <row r="2899" spans="2:2" x14ac:dyDescent="0.25">
      <c r="B2899" s="1"/>
    </row>
    <row r="2900" spans="2:2" x14ac:dyDescent="0.25">
      <c r="B2900" s="1"/>
    </row>
    <row r="2901" spans="2:2" x14ac:dyDescent="0.25">
      <c r="B2901" s="1"/>
    </row>
    <row r="2902" spans="2:2" x14ac:dyDescent="0.25">
      <c r="B2902" s="1"/>
    </row>
    <row r="2903" spans="2:2" x14ac:dyDescent="0.25">
      <c r="B2903" s="1"/>
    </row>
    <row r="2904" spans="2:2" x14ac:dyDescent="0.25">
      <c r="B2904" s="1"/>
    </row>
    <row r="2905" spans="2:2" x14ac:dyDescent="0.25">
      <c r="B2905" s="1"/>
    </row>
    <row r="2906" spans="2:2" x14ac:dyDescent="0.25">
      <c r="B2906" s="1"/>
    </row>
    <row r="2907" spans="2:2" x14ac:dyDescent="0.25">
      <c r="B2907" s="1"/>
    </row>
    <row r="2908" spans="2:2" x14ac:dyDescent="0.25">
      <c r="B2908" s="1"/>
    </row>
    <row r="2909" spans="2:2" x14ac:dyDescent="0.25">
      <c r="B2909" s="1"/>
    </row>
    <row r="2910" spans="2:2" x14ac:dyDescent="0.25">
      <c r="B2910" s="1"/>
    </row>
    <row r="2911" spans="2:2" x14ac:dyDescent="0.25">
      <c r="B2911" s="1"/>
    </row>
    <row r="2912" spans="2:2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1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1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2" x14ac:dyDescent="0.25">
      <c r="B3713" s="1"/>
    </row>
    <row r="3714" spans="2:2" x14ac:dyDescent="0.25">
      <c r="B3714" s="1"/>
    </row>
    <row r="3715" spans="2:2" x14ac:dyDescent="0.25">
      <c r="B3715" s="1"/>
    </row>
    <row r="3716" spans="2:2" x14ac:dyDescent="0.25">
      <c r="B3716" s="1"/>
    </row>
    <row r="3717" spans="2:2" x14ac:dyDescent="0.25">
      <c r="B3717" s="1"/>
    </row>
    <row r="3718" spans="2:2" x14ac:dyDescent="0.25">
      <c r="B3718" s="1"/>
    </row>
    <row r="3719" spans="2:2" x14ac:dyDescent="0.25">
      <c r="B3719" s="1"/>
    </row>
    <row r="3720" spans="2:2" x14ac:dyDescent="0.25">
      <c r="B3720" s="1"/>
    </row>
    <row r="3721" spans="2:2" x14ac:dyDescent="0.25">
      <c r="B3721" s="1"/>
    </row>
    <row r="3722" spans="2:2" x14ac:dyDescent="0.25">
      <c r="B3722" s="1"/>
    </row>
    <row r="3723" spans="2:2" x14ac:dyDescent="0.25">
      <c r="B3723" s="1"/>
    </row>
    <row r="3724" spans="2:2" x14ac:dyDescent="0.25">
      <c r="B3724" s="1"/>
    </row>
    <row r="3725" spans="2:2" x14ac:dyDescent="0.25">
      <c r="B3725" s="1"/>
    </row>
    <row r="3726" spans="2:2" x14ac:dyDescent="0.25">
      <c r="B3726" s="1"/>
    </row>
    <row r="3727" spans="2:2" x14ac:dyDescent="0.25">
      <c r="B3727" s="1"/>
    </row>
    <row r="3728" spans="2:2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</sheetData>
  <mergeCells count="1">
    <mergeCell ref="A1:B1"/>
  </mergeCells>
  <dataValidations count="1">
    <dataValidation type="whole" allowBlank="1" showInputMessage="1" showErrorMessage="1" errorTitle="GREŠKA" error="U ovo polje je dozvoljen unos samo brojčanih vrijednosti (bez decimala!)" sqref="C12:C13 E12:E13 E15:E17 C15:C17 E22:E23 C22:C23">
      <formula1>0</formula1>
      <formula2>10000000000</formula2>
    </dataValidation>
  </dataValidations>
  <pageMargins left="0.7" right="0.7" top="0.75" bottom="0.75" header="0.3" footer="0.3"/>
  <pageSetup paperSize="9" scale="88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POSEBNI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sandra maric</cp:lastModifiedBy>
  <cp:lastPrinted>2023-11-28T07:42:47Z</cp:lastPrinted>
  <dcterms:created xsi:type="dcterms:W3CDTF">2022-10-31T10:11:38Z</dcterms:created>
  <dcterms:modified xsi:type="dcterms:W3CDTF">2023-11-28T10:03:51Z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