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lena.EFO\Desktop\Današnje narudžbenice\2023\02-22\070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E280" i="9" s="1"/>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c r="M269" i="9"/>
  <c r="L269" i="9"/>
  <c r="F269" i="9"/>
  <c r="E269" i="9"/>
  <c r="B269" i="9" s="1"/>
  <c r="M268" i="9"/>
  <c r="L268" i="9"/>
  <c r="F268" i="9"/>
  <c r="E268" i="9"/>
  <c r="B268" i="9" s="1"/>
  <c r="M267" i="9"/>
  <c r="L267" i="9"/>
  <c r="F267" i="9" s="1"/>
  <c r="B267" i="9" s="1"/>
  <c r="E267" i="9"/>
  <c r="M266" i="9"/>
  <c r="L266" i="9"/>
  <c r="E266" i="9"/>
  <c r="M265" i="9"/>
  <c r="L265" i="9"/>
  <c r="F265" i="9"/>
  <c r="E265" i="9"/>
  <c r="B265" i="9" s="1"/>
  <c r="M264" i="9"/>
  <c r="L264" i="9"/>
  <c r="F264" i="9"/>
  <c r="E264" i="9"/>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L258" i="9"/>
  <c r="E258" i="9"/>
  <c r="M257" i="9"/>
  <c r="L257" i="9"/>
  <c r="F257" i="9"/>
  <c r="E257" i="9"/>
  <c r="B257" i="9" s="1"/>
  <c r="M256" i="9"/>
  <c r="L256" i="9"/>
  <c r="F256" i="9"/>
  <c r="E256" i="9"/>
  <c r="M255" i="9"/>
  <c r="L255" i="9"/>
  <c r="F255" i="9" s="1"/>
  <c r="B255" i="9" s="1"/>
  <c r="E255" i="9"/>
  <c r="M254" i="9"/>
  <c r="L254" i="9"/>
  <c r="F254" i="9" s="1"/>
  <c r="E254" i="9"/>
  <c r="B254" i="9"/>
  <c r="M253" i="9"/>
  <c r="L253" i="9"/>
  <c r="F253" i="9"/>
  <c r="E253" i="9"/>
  <c r="B253" i="9" s="1"/>
  <c r="M252" i="9"/>
  <c r="L252" i="9"/>
  <c r="F252" i="9"/>
  <c r="E252" i="9"/>
  <c r="B252" i="9" s="1"/>
  <c r="M251" i="9"/>
  <c r="L251" i="9"/>
  <c r="F251" i="9" s="1"/>
  <c r="B251" i="9" s="1"/>
  <c r="E251" i="9"/>
  <c r="M250" i="9"/>
  <c r="L250" i="9"/>
  <c r="E250" i="9"/>
  <c r="M249" i="9"/>
  <c r="L249" i="9"/>
  <c r="F249" i="9"/>
  <c r="E249" i="9"/>
  <c r="B249" i="9" s="1"/>
  <c r="M248" i="9"/>
  <c r="L248" i="9"/>
  <c r="F248" i="9"/>
  <c r="B248" i="9" s="1"/>
  <c r="E248" i="9"/>
  <c r="M247" i="9"/>
  <c r="L247" i="9"/>
  <c r="F247" i="9" s="1"/>
  <c r="B247" i="9" s="1"/>
  <c r="E247" i="9"/>
  <c r="M246" i="9"/>
  <c r="F246" i="9" s="1"/>
  <c r="L246" i="9"/>
  <c r="E246" i="9"/>
  <c r="B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L238" i="9"/>
  <c r="E238" i="9"/>
  <c r="B238" i="9"/>
  <c r="M237" i="9"/>
  <c r="L237" i="9"/>
  <c r="F237" i="9"/>
  <c r="E237" i="9"/>
  <c r="B237" i="9" s="1"/>
  <c r="M236" i="9"/>
  <c r="L236" i="9"/>
  <c r="F236" i="9"/>
  <c r="B236" i="9" s="1"/>
  <c r="E236" i="9"/>
  <c r="M235" i="9"/>
  <c r="L235" i="9"/>
  <c r="F235" i="9" s="1"/>
  <c r="B235" i="9" s="1"/>
  <c r="E235" i="9"/>
  <c r="M234" i="9"/>
  <c r="L234" i="9"/>
  <c r="E234" i="9"/>
  <c r="M233" i="9"/>
  <c r="L233" i="9"/>
  <c r="F233" i="9"/>
  <c r="E233" i="9"/>
  <c r="B233" i="9" s="1"/>
  <c r="M232" i="9"/>
  <c r="L232" i="9"/>
  <c r="F232" i="9"/>
  <c r="B232" i="9" s="1"/>
  <c r="E232" i="9"/>
  <c r="M231" i="9"/>
  <c r="L231" i="9"/>
  <c r="F231" i="9" s="1"/>
  <c r="B231" i="9" s="1"/>
  <c r="E231" i="9"/>
  <c r="M230" i="9"/>
  <c r="L230" i="9"/>
  <c r="F230" i="9" s="1"/>
  <c r="B230" i="9" s="1"/>
  <c r="E230" i="9"/>
  <c r="M229" i="9"/>
  <c r="L229" i="9"/>
  <c r="F229" i="9"/>
  <c r="E229" i="9"/>
  <c r="B229" i="9" s="1"/>
  <c r="M228" i="9"/>
  <c r="L228" i="9"/>
  <c r="F228" i="9"/>
  <c r="B228" i="9" s="1"/>
  <c r="E228" i="9"/>
  <c r="M227" i="9"/>
  <c r="L227" i="9"/>
  <c r="F227" i="9" s="1"/>
  <c r="B227" i="9" s="1"/>
  <c r="E227" i="9"/>
  <c r="M226" i="9"/>
  <c r="L226" i="9"/>
  <c r="E226" i="9"/>
  <c r="H225" i="9"/>
  <c r="G225" i="9"/>
  <c r="E225" i="9" s="1"/>
  <c r="B225" i="9" s="1"/>
  <c r="F225" i="9"/>
  <c r="M224" i="9"/>
  <c r="L224" i="9"/>
  <c r="E224" i="9"/>
  <c r="M223" i="9"/>
  <c r="L223" i="9"/>
  <c r="F223" i="9" s="1"/>
  <c r="B223" i="9" s="1"/>
  <c r="E223" i="9"/>
  <c r="M222" i="9"/>
  <c r="L222" i="9"/>
  <c r="E222" i="9"/>
  <c r="M221" i="9"/>
  <c r="L221" i="9"/>
  <c r="F221" i="9" s="1"/>
  <c r="E221" i="9"/>
  <c r="M220" i="9"/>
  <c r="L220" i="9"/>
  <c r="F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H143" i="9"/>
  <c r="G143" i="9"/>
  <c r="F143" i="9"/>
  <c r="E143" i="9"/>
  <c r="F142" i="9"/>
  <c r="H141" i="9"/>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E115" i="9" s="1"/>
  <c r="G115" i="9"/>
  <c r="F115" i="9"/>
  <c r="H114" i="9"/>
  <c r="G114" i="9"/>
  <c r="E114" i="9" s="1"/>
  <c r="B114" i="9" s="1"/>
  <c r="F114" i="9"/>
  <c r="H113" i="9"/>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B83" i="9" s="1"/>
  <c r="E83" i="9"/>
  <c r="H82" i="9"/>
  <c r="G82" i="9"/>
  <c r="E82" i="9" s="1"/>
  <c r="B82" i="9" s="1"/>
  <c r="F82" i="9"/>
  <c r="H81" i="9"/>
  <c r="G81" i="9"/>
  <c r="F81" i="9"/>
  <c r="H80" i="9"/>
  <c r="G80" i="9"/>
  <c r="F80" i="9"/>
  <c r="E80" i="9"/>
  <c r="B80" i="9" s="1"/>
  <c r="H79" i="9"/>
  <c r="E79" i="9" s="1"/>
  <c r="B79" i="9" s="1"/>
  <c r="G79" i="9"/>
  <c r="F79" i="9"/>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H70" i="9"/>
  <c r="G70" i="9"/>
  <c r="E70" i="9" s="1"/>
  <c r="B70" i="9" s="1"/>
  <c r="F70" i="9"/>
  <c r="H69" i="9"/>
  <c r="G69" i="9"/>
  <c r="F69" i="9"/>
  <c r="H68" i="9"/>
  <c r="G68" i="9"/>
  <c r="F68" i="9"/>
  <c r="E68" i="9"/>
  <c r="B68" i="9" s="1"/>
  <c r="H67" i="9"/>
  <c r="G67" i="9"/>
  <c r="F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E61" i="9" s="1"/>
  <c r="F61" i="9"/>
  <c r="B61" i="9"/>
  <c r="H60" i="9"/>
  <c r="G60" i="9"/>
  <c r="F60" i="9"/>
  <c r="E60" i="9"/>
  <c r="B60" i="9" s="1"/>
  <c r="H59" i="9"/>
  <c r="E59" i="9" s="1"/>
  <c r="G59" i="9"/>
  <c r="F59" i="9"/>
  <c r="H58" i="9"/>
  <c r="G58" i="9"/>
  <c r="E58" i="9" s="1"/>
  <c r="B58" i="9" s="1"/>
  <c r="F58" i="9"/>
  <c r="H57" i="9"/>
  <c r="G57" i="9"/>
  <c r="F57" i="9"/>
  <c r="H56" i="9"/>
  <c r="G56" i="9"/>
  <c r="F56" i="9"/>
  <c r="H55" i="9"/>
  <c r="G55" i="9"/>
  <c r="F55" i="9"/>
  <c r="E55" i="9"/>
  <c r="B55" i="9" s="1"/>
  <c r="H54" i="9"/>
  <c r="G54" i="9"/>
  <c r="E54" i="9" s="1"/>
  <c r="B54" i="9" s="1"/>
  <c r="F54" i="9"/>
  <c r="H53" i="9"/>
  <c r="G53" i="9"/>
  <c r="E53" i="9" s="1"/>
  <c r="B53" i="9" s="1"/>
  <c r="F53" i="9"/>
  <c r="H52" i="9"/>
  <c r="G52" i="9"/>
  <c r="F52" i="9"/>
  <c r="E52" i="9"/>
  <c r="B52" i="9" s="1"/>
  <c r="H51" i="9"/>
  <c r="E51" i="9" s="1"/>
  <c r="G51" i="9"/>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E45" i="9"/>
  <c r="B45" i="9" s="1"/>
  <c r="H44" i="9"/>
  <c r="E44" i="9" s="1"/>
  <c r="G44" i="9"/>
  <c r="F44" i="9"/>
  <c r="H43" i="9"/>
  <c r="G43" i="9"/>
  <c r="F43" i="9"/>
  <c r="H42" i="9"/>
  <c r="G42" i="9"/>
  <c r="F42" i="9"/>
  <c r="H41" i="9"/>
  <c r="G41" i="9"/>
  <c r="F41" i="9"/>
  <c r="E41" i="9"/>
  <c r="B41" i="9" s="1"/>
  <c r="H40" i="9"/>
  <c r="G40" i="9"/>
  <c r="F40" i="9"/>
  <c r="H39" i="9"/>
  <c r="G39" i="9"/>
  <c r="F39" i="9"/>
  <c r="H38" i="9"/>
  <c r="G38" i="9"/>
  <c r="F38" i="9"/>
  <c r="H37" i="9"/>
  <c r="G37" i="9"/>
  <c r="F37" i="9"/>
  <c r="H36" i="9"/>
  <c r="G36" i="9"/>
  <c r="F36" i="9"/>
  <c r="E36" i="9"/>
  <c r="B36" i="9" s="1"/>
  <c r="H35" i="9"/>
  <c r="G35" i="9"/>
  <c r="E35" i="9" s="1"/>
  <c r="B35" i="9" s="1"/>
  <c r="F35" i="9"/>
  <c r="H34" i="9"/>
  <c r="G34" i="9"/>
  <c r="E34" i="9" s="1"/>
  <c r="B34" i="9" s="1"/>
  <c r="F34" i="9"/>
  <c r="H33" i="9"/>
  <c r="G33" i="9"/>
  <c r="F33" i="9"/>
  <c r="H32" i="9"/>
  <c r="G32" i="9"/>
  <c r="F32" i="9"/>
  <c r="E32" i="9"/>
  <c r="B32" i="9" s="1"/>
  <c r="H31" i="9"/>
  <c r="G31" i="9"/>
  <c r="E31" i="9" s="1"/>
  <c r="B31" i="9" s="1"/>
  <c r="F31" i="9"/>
  <c r="H30" i="9"/>
  <c r="G30" i="9"/>
  <c r="E30" i="9" s="1"/>
  <c r="B30" i="9" s="1"/>
  <c r="F30" i="9"/>
  <c r="H29" i="9"/>
  <c r="G29" i="9"/>
  <c r="E29" i="9" s="1"/>
  <c r="B29" i="9" s="1"/>
  <c r="F29" i="9"/>
  <c r="H28" i="9"/>
  <c r="G28" i="9"/>
  <c r="F28" i="9"/>
  <c r="E28" i="9"/>
  <c r="H27" i="9"/>
  <c r="G27" i="9"/>
  <c r="E27" i="9" s="1"/>
  <c r="B27" i="9" s="1"/>
  <c r="F27" i="9"/>
  <c r="H26" i="9"/>
  <c r="G26" i="9"/>
  <c r="F26" i="9"/>
  <c r="H25" i="9"/>
  <c r="G25" i="9"/>
  <c r="E25" i="9" s="1"/>
  <c r="B25" i="9" s="1"/>
  <c r="F25" i="9"/>
  <c r="H24" i="9"/>
  <c r="G24" i="9"/>
  <c r="F24" i="9"/>
  <c r="E24" i="9"/>
  <c r="B24" i="9" s="1"/>
  <c r="H23" i="9"/>
  <c r="G23" i="9"/>
  <c r="E23" i="9" s="1"/>
  <c r="B23" i="9" s="1"/>
  <c r="F23" i="9"/>
  <c r="H22" i="9"/>
  <c r="G22" i="9"/>
  <c r="F22" i="9"/>
  <c r="H21" i="9"/>
  <c r="G21" i="9"/>
  <c r="F21" i="9"/>
  <c r="E21" i="9"/>
  <c r="B21" i="9" s="1"/>
  <c r="F20" i="9"/>
  <c r="I10" i="9"/>
  <c r="F4" i="9"/>
  <c r="O3" i="9"/>
  <c r="G274" i="9" s="1"/>
  <c r="E274" i="9" s="1"/>
  <c r="I3" i="9"/>
  <c r="H3" i="9"/>
  <c r="G3" i="9"/>
  <c r="D101" i="8"/>
  <c r="D95" i="8"/>
  <c r="D90" i="8"/>
  <c r="C1565" i="1" s="1"/>
  <c r="D85" i="8"/>
  <c r="D80" i="8"/>
  <c r="D75" i="8"/>
  <c r="D70" i="8"/>
  <c r="D65" i="8"/>
  <c r="D60" i="8"/>
  <c r="D55" i="8"/>
  <c r="D49" i="8" s="1"/>
  <c r="C1524" i="1" s="1"/>
  <c r="D50" i="8"/>
  <c r="D44" i="8"/>
  <c r="D36" i="8"/>
  <c r="D26" i="8"/>
  <c r="C1501" i="1" s="1"/>
  <c r="D18" i="8"/>
  <c r="D8" i="8"/>
  <c r="D6" i="8" s="1"/>
  <c r="E44" i="7"/>
  <c r="D44" i="7"/>
  <c r="E39" i="7"/>
  <c r="E38" i="7" s="1"/>
  <c r="D39" i="7"/>
  <c r="D38" i="7" s="1"/>
  <c r="E30" i="7"/>
  <c r="D30" i="7"/>
  <c r="E23" i="7"/>
  <c r="D23" i="7"/>
  <c r="D22" i="7" s="1"/>
  <c r="E22" i="7"/>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E245" i="5" s="1"/>
  <c r="D1222" i="1" s="1"/>
  <c r="D246" i="5"/>
  <c r="F244" i="5"/>
  <c r="F243" i="5"/>
  <c r="F242" i="5"/>
  <c r="E242" i="5"/>
  <c r="D242" i="5"/>
  <c r="F241" i="5"/>
  <c r="F240" i="5"/>
  <c r="E239" i="5"/>
  <c r="D239" i="5"/>
  <c r="E238" i="5"/>
  <c r="D1215" i="1"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C1154" i="1" s="1"/>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E78" i="5" s="1"/>
  <c r="D1056" i="1" s="1"/>
  <c r="D79" i="5"/>
  <c r="C1057" i="1" s="1"/>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45" i="5"/>
  <c r="C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D530" i="4"/>
  <c r="D529" i="4"/>
  <c r="F527" i="4"/>
  <c r="F526" i="4"/>
  <c r="E525" i="4"/>
  <c r="D525" i="4"/>
  <c r="F524" i="4"/>
  <c r="F523" i="4"/>
  <c r="E522" i="4"/>
  <c r="D522" i="4"/>
  <c r="F522"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E264" i="4"/>
  <c r="E263" i="4" s="1"/>
  <c r="D259" i="1" s="1"/>
  <c r="D264" i="4"/>
  <c r="F262" i="4"/>
  <c r="F261" i="4"/>
  <c r="F260" i="4"/>
  <c r="E259" i="4"/>
  <c r="D259" i="4"/>
  <c r="F258" i="4"/>
  <c r="F257" i="4"/>
  <c r="F256" i="4"/>
  <c r="F255" i="4"/>
  <c r="F254" i="4"/>
  <c r="E253" i="4"/>
  <c r="D253" i="4"/>
  <c r="E252" i="4"/>
  <c r="F251" i="4"/>
  <c r="F250" i="4"/>
  <c r="F249" i="4"/>
  <c r="F248" i="4"/>
  <c r="E247" i="4"/>
  <c r="D243" i="1" s="1"/>
  <c r="H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s="1"/>
  <c r="E133" i="4"/>
  <c r="D129" i="1"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08" i="1" s="1"/>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D82" i="4" s="1"/>
  <c r="F81" i="4"/>
  <c r="F80" i="4"/>
  <c r="F79" i="4"/>
  <c r="F78" i="4"/>
  <c r="E77" i="4"/>
  <c r="F77" i="4" s="1"/>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8" i="1" s="1"/>
  <c r="H1577" i="1"/>
  <c r="G1577" i="1"/>
  <c r="C1577" i="1"/>
  <c r="C1576" i="1"/>
  <c r="G1575" i="1"/>
  <c r="C1575" i="1"/>
  <c r="H1575" i="1" s="1"/>
  <c r="H1574" i="1"/>
  <c r="C1574" i="1"/>
  <c r="G1574" i="1" s="1"/>
  <c r="H1573" i="1"/>
  <c r="G1573" i="1"/>
  <c r="C1573" i="1"/>
  <c r="C1572" i="1"/>
  <c r="G1571" i="1"/>
  <c r="C1571" i="1"/>
  <c r="H1571" i="1" s="1"/>
  <c r="H1570" i="1"/>
  <c r="C1570" i="1"/>
  <c r="G1570" i="1" s="1"/>
  <c r="G1569" i="1"/>
  <c r="C1569" i="1"/>
  <c r="H1569" i="1" s="1"/>
  <c r="C1568" i="1"/>
  <c r="C1567" i="1"/>
  <c r="H1567" i="1" s="1"/>
  <c r="H1566" i="1"/>
  <c r="C1566" i="1"/>
  <c r="G1566" i="1" s="1"/>
  <c r="C1564" i="1"/>
  <c r="G1563" i="1"/>
  <c r="C1563" i="1"/>
  <c r="H1563" i="1" s="1"/>
  <c r="H1562" i="1"/>
  <c r="C1562" i="1"/>
  <c r="G1562" i="1" s="1"/>
  <c r="H1561" i="1"/>
  <c r="G1561" i="1"/>
  <c r="C1561" i="1"/>
  <c r="C1560" i="1"/>
  <c r="G1559" i="1"/>
  <c r="C1559" i="1"/>
  <c r="H1559" i="1" s="1"/>
  <c r="H1558" i="1"/>
  <c r="C1558" i="1"/>
  <c r="G1558" i="1" s="1"/>
  <c r="H1557" i="1"/>
  <c r="G1557" i="1"/>
  <c r="C1557" i="1"/>
  <c r="C1556" i="1"/>
  <c r="G1555" i="1"/>
  <c r="C1555" i="1"/>
  <c r="H1555" i="1" s="1"/>
  <c r="H1554" i="1"/>
  <c r="C1554" i="1"/>
  <c r="G1554" i="1" s="1"/>
  <c r="H1553" i="1"/>
  <c r="G1553" i="1"/>
  <c r="C1553" i="1"/>
  <c r="C1552" i="1"/>
  <c r="G1551" i="1"/>
  <c r="C1551" i="1"/>
  <c r="H1551" i="1" s="1"/>
  <c r="H1550" i="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H1540" i="1"/>
  <c r="C1540" i="1"/>
  <c r="G1540" i="1" s="1"/>
  <c r="G1539" i="1"/>
  <c r="C1539" i="1"/>
  <c r="H1539" i="1" s="1"/>
  <c r="H1538" i="1"/>
  <c r="C1538" i="1"/>
  <c r="G1538" i="1" s="1"/>
  <c r="H1537" i="1"/>
  <c r="G1537" i="1"/>
  <c r="C1537" i="1"/>
  <c r="H1536" i="1"/>
  <c r="C1536" i="1"/>
  <c r="G1536" i="1" s="1"/>
  <c r="G1535" i="1"/>
  <c r="C1535" i="1"/>
  <c r="H1535" i="1" s="1"/>
  <c r="C1534" i="1"/>
  <c r="G1534" i="1" s="1"/>
  <c r="H1533" i="1"/>
  <c r="G1533" i="1"/>
  <c r="C1533" i="1"/>
  <c r="C1532" i="1"/>
  <c r="G1532" i="1" s="1"/>
  <c r="C1531" i="1"/>
  <c r="H1531" i="1" s="1"/>
  <c r="C1530" i="1"/>
  <c r="G1530" i="1" s="1"/>
  <c r="H1529" i="1"/>
  <c r="G1529" i="1"/>
  <c r="C1529" i="1"/>
  <c r="C1528" i="1"/>
  <c r="G1528" i="1" s="1"/>
  <c r="G1527" i="1"/>
  <c r="C1527" i="1"/>
  <c r="H1527" i="1" s="1"/>
  <c r="C1526" i="1"/>
  <c r="G1526" i="1" s="1"/>
  <c r="H1525" i="1"/>
  <c r="G1525" i="1"/>
  <c r="C1525" i="1"/>
  <c r="G1523" i="1"/>
  <c r="C1523" i="1"/>
  <c r="H1523" i="1" s="1"/>
  <c r="H1522" i="1"/>
  <c r="C1522" i="1"/>
  <c r="G1522" i="1" s="1"/>
  <c r="H1521" i="1"/>
  <c r="G1521" i="1"/>
  <c r="C1521" i="1"/>
  <c r="H1520" i="1"/>
  <c r="C1520" i="1"/>
  <c r="G1520" i="1" s="1"/>
  <c r="G1519" i="1"/>
  <c r="C1519" i="1"/>
  <c r="H1519" i="1" s="1"/>
  <c r="H1516" i="1"/>
  <c r="C1516" i="1"/>
  <c r="G1516" i="1" s="1"/>
  <c r="G1515" i="1"/>
  <c r="C1515" i="1"/>
  <c r="H1515" i="1" s="1"/>
  <c r="H1514" i="1"/>
  <c r="C1514" i="1"/>
  <c r="G1514" i="1" s="1"/>
  <c r="H1513" i="1"/>
  <c r="G1513" i="1"/>
  <c r="C1513" i="1"/>
  <c r="H1512" i="1"/>
  <c r="C1512" i="1"/>
  <c r="G1512" i="1" s="1"/>
  <c r="G1511" i="1"/>
  <c r="C1511" i="1"/>
  <c r="H1511" i="1" s="1"/>
  <c r="C1510" i="1"/>
  <c r="G1510" i="1" s="1"/>
  <c r="C1509" i="1"/>
  <c r="H1509" i="1" s="1"/>
  <c r="H1508" i="1"/>
  <c r="C1508" i="1"/>
  <c r="G1508" i="1" s="1"/>
  <c r="G1507" i="1"/>
  <c r="C1507" i="1"/>
  <c r="H1507" i="1" s="1"/>
  <c r="H1506" i="1"/>
  <c r="C1506" i="1"/>
  <c r="G1506" i="1" s="1"/>
  <c r="H1505" i="1"/>
  <c r="G1505" i="1"/>
  <c r="C1505" i="1"/>
  <c r="C1504" i="1"/>
  <c r="G1504" i="1" s="1"/>
  <c r="C1503" i="1"/>
  <c r="H1503" i="1" s="1"/>
  <c r="C1502" i="1"/>
  <c r="G1502" i="1" s="1"/>
  <c r="C1500" i="1"/>
  <c r="G1500" i="1" s="1"/>
  <c r="H1498" i="1"/>
  <c r="C1498" i="1"/>
  <c r="G1498" i="1" s="1"/>
  <c r="H1497" i="1"/>
  <c r="G1497" i="1"/>
  <c r="C1497" i="1"/>
  <c r="H1496" i="1"/>
  <c r="C1496" i="1"/>
  <c r="G1496" i="1" s="1"/>
  <c r="G1495" i="1"/>
  <c r="C1495" i="1"/>
  <c r="H1495" i="1" s="1"/>
  <c r="H1494" i="1"/>
  <c r="C1494" i="1"/>
  <c r="G1494" i="1" s="1"/>
  <c r="H1493" i="1"/>
  <c r="G1493" i="1"/>
  <c r="C1493" i="1"/>
  <c r="C1492" i="1"/>
  <c r="G1492" i="1" s="1"/>
  <c r="C1491" i="1"/>
  <c r="H1491" i="1" s="1"/>
  <c r="H1490" i="1"/>
  <c r="C1490" i="1"/>
  <c r="G1490" i="1" s="1"/>
  <c r="G1489" i="1"/>
  <c r="C1489" i="1"/>
  <c r="H1489" i="1" s="1"/>
  <c r="C1488" i="1"/>
  <c r="G1488" i="1" s="1"/>
  <c r="G1487" i="1"/>
  <c r="C1487" i="1"/>
  <c r="H1487" i="1" s="1"/>
  <c r="C1486" i="1"/>
  <c r="G1486" i="1" s="1"/>
  <c r="C1485" i="1"/>
  <c r="H1485" i="1" s="1"/>
  <c r="C1484" i="1"/>
  <c r="G1484" i="1" s="1"/>
  <c r="C1483" i="1"/>
  <c r="H1483" i="1" s="1"/>
  <c r="H1482" i="1"/>
  <c r="C1482" i="1"/>
  <c r="G1482" i="1" s="1"/>
  <c r="C1481" i="1"/>
  <c r="H1481" i="1" s="1"/>
  <c r="C1480" i="1"/>
  <c r="G1480" i="1" s="1"/>
  <c r="G1479" i="1"/>
  <c r="D1479" i="1"/>
  <c r="C1479" i="1"/>
  <c r="G1478" i="1"/>
  <c r="D1478" i="1"/>
  <c r="C1478" i="1"/>
  <c r="G1477" i="1"/>
  <c r="D1477" i="1"/>
  <c r="C1477" i="1"/>
  <c r="G1476" i="1"/>
  <c r="D1476" i="1"/>
  <c r="C1476" i="1"/>
  <c r="D1475" i="1"/>
  <c r="C1475" i="1"/>
  <c r="H1475" i="1" s="1"/>
  <c r="D1474" i="1"/>
  <c r="C1474" i="1"/>
  <c r="D1473" i="1"/>
  <c r="C1473" i="1"/>
  <c r="D1472" i="1"/>
  <c r="C1472" i="1"/>
  <c r="D1471" i="1"/>
  <c r="C1471" i="1"/>
  <c r="D1470" i="1"/>
  <c r="C1470" i="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D1459" i="1"/>
  <c r="C1459" i="1"/>
  <c r="G1459" i="1" s="1"/>
  <c r="G1458" i="1"/>
  <c r="D1458" i="1"/>
  <c r="C1458" i="1"/>
  <c r="G1457" i="1"/>
  <c r="D1457" i="1"/>
  <c r="C1457" i="1"/>
  <c r="G1456" i="1"/>
  <c r="D1456" i="1"/>
  <c r="C1456" i="1"/>
  <c r="G1455" i="1"/>
  <c r="D1455" i="1"/>
  <c r="C1455" i="1"/>
  <c r="D1454" i="1"/>
  <c r="C1454" i="1"/>
  <c r="H1454" i="1" s="1"/>
  <c r="D1453" i="1"/>
  <c r="D1452" i="1"/>
  <c r="C1452" i="1"/>
  <c r="D1451" i="1"/>
  <c r="C1451" i="1"/>
  <c r="D1450" i="1"/>
  <c r="C1450" i="1"/>
  <c r="D1449" i="1"/>
  <c r="C1449" i="1"/>
  <c r="D1448" i="1"/>
  <c r="C1448" i="1"/>
  <c r="D1447" i="1"/>
  <c r="C1447" i="1"/>
  <c r="D1446" i="1"/>
  <c r="C1446" i="1"/>
  <c r="H1445" i="1"/>
  <c r="D1445" i="1"/>
  <c r="C1445" i="1"/>
  <c r="J1444" i="1"/>
  <c r="H1444" i="1"/>
  <c r="D1444" i="1"/>
  <c r="C1444" i="1"/>
  <c r="J1443" i="1"/>
  <c r="D1443" i="1"/>
  <c r="C1443" i="1"/>
  <c r="G1442" i="1"/>
  <c r="D1442" i="1"/>
  <c r="J1442" i="1" s="1"/>
  <c r="C1442" i="1"/>
  <c r="H1442" i="1" s="1"/>
  <c r="D1441" i="1"/>
  <c r="C1441" i="1"/>
  <c r="G1440" i="1"/>
  <c r="I1440" i="1" s="1"/>
  <c r="D1440" i="1"/>
  <c r="J1440" i="1" s="1"/>
  <c r="C1440" i="1"/>
  <c r="H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D1275" i="1"/>
  <c r="C1275" i="1"/>
  <c r="H1275" i="1" s="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D1265" i="1"/>
  <c r="C1265"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D1245" i="1"/>
  <c r="C1245" i="1"/>
  <c r="D1244" i="1"/>
  <c r="C1244" i="1"/>
  <c r="D1243" i="1"/>
  <c r="C1243" i="1"/>
  <c r="H1242" i="1"/>
  <c r="G1242" i="1"/>
  <c r="D1242" i="1"/>
  <c r="C1242" i="1"/>
  <c r="D1241" i="1"/>
  <c r="C1241" i="1"/>
  <c r="H1241" i="1" s="1"/>
  <c r="D1240" i="1"/>
  <c r="C1240" i="1"/>
  <c r="H1239" i="1"/>
  <c r="G1239" i="1"/>
  <c r="D1239" i="1"/>
  <c r="C1239" i="1"/>
  <c r="H1238" i="1"/>
  <c r="G1238" i="1"/>
  <c r="D1238" i="1"/>
  <c r="C1238" i="1"/>
  <c r="H1237" i="1"/>
  <c r="D1237" i="1"/>
  <c r="C1237" i="1"/>
  <c r="H1234" i="1"/>
  <c r="G1234" i="1"/>
  <c r="D1234" i="1"/>
  <c r="C1234" i="1"/>
  <c r="H1233" i="1"/>
  <c r="G1233" i="1"/>
  <c r="D1233" i="1"/>
  <c r="C1233" i="1"/>
  <c r="D1232" i="1"/>
  <c r="C1232" i="1"/>
  <c r="D1231" i="1"/>
  <c r="C1231" i="1"/>
  <c r="G1231" i="1" s="1"/>
  <c r="H1230" i="1"/>
  <c r="D1230" i="1"/>
  <c r="C1230" i="1"/>
  <c r="G1230" i="1" s="1"/>
  <c r="D1229" i="1"/>
  <c r="C1229" i="1"/>
  <c r="G1229" i="1" s="1"/>
  <c r="H1228" i="1"/>
  <c r="G1228" i="1"/>
  <c r="D1228" i="1"/>
  <c r="C1228" i="1"/>
  <c r="D1227" i="1"/>
  <c r="C1227" i="1"/>
  <c r="G1227" i="1" s="1"/>
  <c r="H1226" i="1"/>
  <c r="G1226" i="1"/>
  <c r="D1226" i="1"/>
  <c r="C1226" i="1"/>
  <c r="H1225" i="1"/>
  <c r="G1225" i="1"/>
  <c r="D1225" i="1"/>
  <c r="C1225" i="1"/>
  <c r="D1224" i="1"/>
  <c r="G1224" i="1" s="1"/>
  <c r="C1224" i="1"/>
  <c r="G1223" i="1"/>
  <c r="D1223" i="1"/>
  <c r="C1223" i="1"/>
  <c r="H1223" i="1" s="1"/>
  <c r="H1221" i="1"/>
  <c r="G1221" i="1"/>
  <c r="D1221" i="1"/>
  <c r="C1221" i="1"/>
  <c r="H1220" i="1"/>
  <c r="G1220" i="1"/>
  <c r="D1220" i="1"/>
  <c r="C1220" i="1"/>
  <c r="H1219" i="1"/>
  <c r="G1219" i="1"/>
  <c r="D1219" i="1"/>
  <c r="C1219" i="1"/>
  <c r="G1218" i="1"/>
  <c r="D1218" i="1"/>
  <c r="C1218" i="1"/>
  <c r="D1217" i="1"/>
  <c r="C1217" i="1"/>
  <c r="H1217" i="1" s="1"/>
  <c r="D1216" i="1"/>
  <c r="C1216" i="1"/>
  <c r="H1213" i="1"/>
  <c r="D1213" i="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G1157" i="1" s="1"/>
  <c r="C1157" i="1"/>
  <c r="H1156" i="1"/>
  <c r="D1156" i="1"/>
  <c r="C1156" i="1"/>
  <c r="H1155" i="1"/>
  <c r="D1155" i="1"/>
  <c r="C1155" i="1"/>
  <c r="D1154"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D1144" i="1"/>
  <c r="C1144" i="1"/>
  <c r="H1143" i="1"/>
  <c r="G1143" i="1"/>
  <c r="D1143" i="1"/>
  <c r="C1143" i="1"/>
  <c r="D1141" i="1"/>
  <c r="C1141" i="1"/>
  <c r="H1140" i="1"/>
  <c r="G1140" i="1"/>
  <c r="D1140" i="1"/>
  <c r="C1140" i="1"/>
  <c r="H1139" i="1"/>
  <c r="G1139" i="1"/>
  <c r="D1139" i="1"/>
  <c r="C1139" i="1"/>
  <c r="D1138" i="1"/>
  <c r="C1138" i="1"/>
  <c r="H1138" i="1" s="1"/>
  <c r="D1137" i="1"/>
  <c r="C1137" i="1"/>
  <c r="H1137" i="1" s="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D1062" i="1"/>
  <c r="H1062" i="1" s="1"/>
  <c r="C1062" i="1"/>
  <c r="D1061" i="1"/>
  <c r="H1061" i="1" s="1"/>
  <c r="C1061" i="1"/>
  <c r="H1060" i="1"/>
  <c r="D1060" i="1"/>
  <c r="C1060" i="1"/>
  <c r="H1059" i="1"/>
  <c r="G1059" i="1"/>
  <c r="D1059" i="1"/>
  <c r="C1059" i="1"/>
  <c r="D1058" i="1"/>
  <c r="H1058" i="1" s="1"/>
  <c r="C1058" i="1"/>
  <c r="D1057" i="1"/>
  <c r="H1055" i="1"/>
  <c r="G1055" i="1"/>
  <c r="D1055" i="1"/>
  <c r="C1055" i="1"/>
  <c r="H1054" i="1"/>
  <c r="G1054" i="1"/>
  <c r="D1054" i="1"/>
  <c r="C1054" i="1"/>
  <c r="H1053" i="1"/>
  <c r="G1053" i="1"/>
  <c r="D1053" i="1"/>
  <c r="C1053" i="1"/>
  <c r="H1052" i="1"/>
  <c r="G1052" i="1"/>
  <c r="D1052" i="1"/>
  <c r="C1052" i="1"/>
  <c r="H1051" i="1"/>
  <c r="G1051" i="1"/>
  <c r="D1051" i="1"/>
  <c r="C1051" i="1"/>
  <c r="D1050" i="1"/>
  <c r="C1050" i="1"/>
  <c r="G1050" i="1" s="1"/>
  <c r="H1049" i="1"/>
  <c r="G1049" i="1"/>
  <c r="D1049" i="1"/>
  <c r="C1049" i="1"/>
  <c r="D1048" i="1"/>
  <c r="C1048" i="1"/>
  <c r="D1047" i="1"/>
  <c r="C1047" i="1"/>
  <c r="G1047" i="1" s="1"/>
  <c r="D1045" i="1"/>
  <c r="C1045" i="1"/>
  <c r="H1044" i="1"/>
  <c r="G1044" i="1"/>
  <c r="D1044" i="1"/>
  <c r="C1044" i="1"/>
  <c r="H1043" i="1"/>
  <c r="G1043" i="1"/>
  <c r="D1043" i="1"/>
  <c r="C1043" i="1"/>
  <c r="H1042" i="1"/>
  <c r="G1042" i="1"/>
  <c r="D1042" i="1"/>
  <c r="C1042"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H1032" i="1" s="1"/>
  <c r="C1032" i="1"/>
  <c r="H1031" i="1"/>
  <c r="G1031" i="1"/>
  <c r="D1031" i="1"/>
  <c r="C1031" i="1"/>
  <c r="D1029" i="1"/>
  <c r="H1029" i="1" s="1"/>
  <c r="C1029" i="1"/>
  <c r="D1028" i="1"/>
  <c r="H1028" i="1" s="1"/>
  <c r="C1028" i="1"/>
  <c r="H1027" i="1"/>
  <c r="G1027" i="1"/>
  <c r="D1027" i="1"/>
  <c r="C1027" i="1"/>
  <c r="H1026" i="1"/>
  <c r="G1026" i="1"/>
  <c r="D1026" i="1"/>
  <c r="C1026"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G1014" i="1"/>
  <c r="D1014" i="1"/>
  <c r="C1014" i="1"/>
  <c r="H1014" i="1" s="1"/>
  <c r="D1013" i="1"/>
  <c r="C1013" i="1"/>
  <c r="D1012" i="1"/>
  <c r="G1012" i="1" s="1"/>
  <c r="C1012" i="1"/>
  <c r="H1012" i="1" s="1"/>
  <c r="H1011" i="1"/>
  <c r="G1011" i="1"/>
  <c r="D1011" i="1"/>
  <c r="C1011" i="1"/>
  <c r="H1010" i="1"/>
  <c r="G1010" i="1"/>
  <c r="D1010" i="1"/>
  <c r="C1010" i="1"/>
  <c r="H1009" i="1"/>
  <c r="G1009" i="1"/>
  <c r="D1009" i="1"/>
  <c r="C1009" i="1"/>
  <c r="D1008" i="1"/>
  <c r="G1008" i="1" s="1"/>
  <c r="C1008" i="1"/>
  <c r="D1007" i="1"/>
  <c r="G1006" i="1"/>
  <c r="D1006" i="1"/>
  <c r="H1006" i="1" s="1"/>
  <c r="C1006" i="1"/>
  <c r="H1005" i="1"/>
  <c r="G1005" i="1"/>
  <c r="D1005" i="1"/>
  <c r="C1005" i="1"/>
  <c r="H1004" i="1"/>
  <c r="G1004" i="1"/>
  <c r="D1004" i="1"/>
  <c r="C1004" i="1"/>
  <c r="D1003" i="1"/>
  <c r="G1003" i="1" s="1"/>
  <c r="C1003" i="1"/>
  <c r="H1002" i="1"/>
  <c r="D1002" i="1"/>
  <c r="G1002" i="1" s="1"/>
  <c r="C1002" i="1"/>
  <c r="H1001" i="1"/>
  <c r="G1001" i="1"/>
  <c r="D1001" i="1"/>
  <c r="C1001" i="1"/>
  <c r="G1000" i="1"/>
  <c r="D1000" i="1"/>
  <c r="C1000" i="1"/>
  <c r="D999" i="1"/>
  <c r="G999" i="1" s="1"/>
  <c r="C999" i="1"/>
  <c r="D998" i="1"/>
  <c r="G998" i="1" s="1"/>
  <c r="C998" i="1"/>
  <c r="C997" i="1"/>
  <c r="D996" i="1"/>
  <c r="G996" i="1" s="1"/>
  <c r="C996" i="1"/>
  <c r="H995" i="1"/>
  <c r="G995" i="1"/>
  <c r="D995" i="1"/>
  <c r="C995" i="1"/>
  <c r="H994" i="1"/>
  <c r="G994" i="1"/>
  <c r="D994" i="1"/>
  <c r="C994" i="1"/>
  <c r="G993" i="1"/>
  <c r="D993" i="1"/>
  <c r="H993" i="1" s="1"/>
  <c r="C993" i="1"/>
  <c r="H992" i="1"/>
  <c r="G992" i="1"/>
  <c r="D992" i="1"/>
  <c r="C992" i="1"/>
  <c r="D991" i="1"/>
  <c r="G991" i="1" s="1"/>
  <c r="C991" i="1"/>
  <c r="H989" i="1"/>
  <c r="G989" i="1"/>
  <c r="D989" i="1"/>
  <c r="C989"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D716" i="1"/>
  <c r="G716" i="1" s="1"/>
  <c r="C716" i="1"/>
  <c r="D715" i="1"/>
  <c r="G715" i="1" s="1"/>
  <c r="C715" i="1"/>
  <c r="D714" i="1"/>
  <c r="H714" i="1" s="1"/>
  <c r="C714" i="1"/>
  <c r="G714" i="1" s="1"/>
  <c r="H713" i="1"/>
  <c r="G713" i="1"/>
  <c r="D713" i="1"/>
  <c r="C713" i="1"/>
  <c r="H712" i="1"/>
  <c r="G712" i="1"/>
  <c r="D712" i="1"/>
  <c r="C712" i="1"/>
  <c r="H711" i="1"/>
  <c r="D711" i="1"/>
  <c r="C711" i="1"/>
  <c r="D710" i="1"/>
  <c r="H710" i="1" s="1"/>
  <c r="C710" i="1"/>
  <c r="G710" i="1" s="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D690" i="1"/>
  <c r="C690" i="1"/>
  <c r="G690" i="1" s="1"/>
  <c r="D689" i="1"/>
  <c r="H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C656" i="1"/>
  <c r="G656" i="1" s="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H648" i="1"/>
  <c r="G648" i="1"/>
  <c r="D648" i="1"/>
  <c r="C648" i="1"/>
  <c r="D647" i="1"/>
  <c r="C647" i="1"/>
  <c r="G647" i="1" s="1"/>
  <c r="H646" i="1"/>
  <c r="G646" i="1"/>
  <c r="D646" i="1"/>
  <c r="C646" i="1"/>
  <c r="D645" i="1"/>
  <c r="G644" i="1"/>
  <c r="D644" i="1"/>
  <c r="C644" i="1"/>
  <c r="D643" i="1"/>
  <c r="C643" i="1"/>
  <c r="D642" i="1"/>
  <c r="C642" i="1"/>
  <c r="G642" i="1" s="1"/>
  <c r="G641" i="1"/>
  <c r="D641" i="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D558" i="1"/>
  <c r="C558" i="1"/>
  <c r="H558" i="1" s="1"/>
  <c r="D557" i="1"/>
  <c r="C557" i="1"/>
  <c r="H557" i="1" s="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C523" i="1"/>
  <c r="H523"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G371" i="1" s="1"/>
  <c r="D370" i="1"/>
  <c r="H370" i="1" s="1"/>
  <c r="C370" i="1"/>
  <c r="H369" i="1"/>
  <c r="G369" i="1"/>
  <c r="D369" i="1"/>
  <c r="C369" i="1"/>
  <c r="H368" i="1"/>
  <c r="G368" i="1"/>
  <c r="D368" i="1"/>
  <c r="C368" i="1"/>
  <c r="D367" i="1"/>
  <c r="H367" i="1" s="1"/>
  <c r="C367" i="1"/>
  <c r="D366" i="1"/>
  <c r="C366" i="1"/>
  <c r="G366" i="1" s="1"/>
  <c r="D365" i="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C355" i="1"/>
  <c r="H355" i="1" s="1"/>
  <c r="H354" i="1"/>
  <c r="G354" i="1"/>
  <c r="D354" i="1"/>
  <c r="C354" i="1"/>
  <c r="H353" i="1"/>
  <c r="G353" i="1"/>
  <c r="D353" i="1"/>
  <c r="C353" i="1"/>
  <c r="H352" i="1"/>
  <c r="G352" i="1"/>
  <c r="D352" i="1"/>
  <c r="C352" i="1"/>
  <c r="D351" i="1"/>
  <c r="C351" i="1"/>
  <c r="H351" i="1" s="1"/>
  <c r="H350" i="1"/>
  <c r="G350" i="1"/>
  <c r="D350" i="1"/>
  <c r="C350" i="1"/>
  <c r="H349" i="1"/>
  <c r="G349" i="1"/>
  <c r="D349" i="1"/>
  <c r="C349" i="1"/>
  <c r="H348" i="1"/>
  <c r="G348" i="1"/>
  <c r="D348" i="1"/>
  <c r="C348" i="1"/>
  <c r="H347" i="1"/>
  <c r="G347" i="1"/>
  <c r="D347" i="1"/>
  <c r="C347" i="1"/>
  <c r="D346" i="1"/>
  <c r="C346" i="1"/>
  <c r="H346" i="1" s="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H291" i="1" s="1"/>
  <c r="D290" i="1"/>
  <c r="C290" i="1"/>
  <c r="G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D261" i="1"/>
  <c r="C261" i="1"/>
  <c r="H261" i="1" s="1"/>
  <c r="C260" i="1"/>
  <c r="H258" i="1"/>
  <c r="G258" i="1"/>
  <c r="D258" i="1"/>
  <c r="C258" i="1"/>
  <c r="H257" i="1"/>
  <c r="G257" i="1"/>
  <c r="D257" i="1"/>
  <c r="C257" i="1"/>
  <c r="D256" i="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D246" i="1"/>
  <c r="H246" i="1" s="1"/>
  <c r="C246" i="1"/>
  <c r="G246" i="1" s="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C210" i="1"/>
  <c r="G210" i="1" s="1"/>
  <c r="G209" i="1"/>
  <c r="D209" i="1"/>
  <c r="C209" i="1"/>
  <c r="D208" i="1"/>
  <c r="H208" i="1" s="1"/>
  <c r="C208"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D189" i="1"/>
  <c r="H189" i="1" s="1"/>
  <c r="C189" i="1"/>
  <c r="D188" i="1"/>
  <c r="G188" i="1" s="1"/>
  <c r="C188" i="1"/>
  <c r="D187" i="1"/>
  <c r="G187" i="1" s="1"/>
  <c r="C187" i="1"/>
  <c r="D186" i="1"/>
  <c r="C186" i="1"/>
  <c r="H186" i="1" s="1"/>
  <c r="H185" i="1"/>
  <c r="G185" i="1"/>
  <c r="D185" i="1"/>
  <c r="C185" i="1"/>
  <c r="C184" i="1"/>
  <c r="D183" i="1"/>
  <c r="C183" i="1"/>
  <c r="H183" i="1" s="1"/>
  <c r="D182" i="1"/>
  <c r="C182" i="1"/>
  <c r="H182" i="1" s="1"/>
  <c r="D181" i="1"/>
  <c r="C181" i="1"/>
  <c r="D180" i="1"/>
  <c r="H180" i="1" s="1"/>
  <c r="C180" i="1"/>
  <c r="G180" i="1" s="1"/>
  <c r="D179" i="1"/>
  <c r="G179" i="1" s="1"/>
  <c r="C179" i="1"/>
  <c r="D178" i="1"/>
  <c r="G178" i="1" s="1"/>
  <c r="C178" i="1"/>
  <c r="D177" i="1"/>
  <c r="G177" i="1" s="1"/>
  <c r="C177" i="1"/>
  <c r="G176" i="1"/>
  <c r="D176" i="1"/>
  <c r="C176" i="1"/>
  <c r="D175" i="1"/>
  <c r="G175" i="1" s="1"/>
  <c r="C175" i="1"/>
  <c r="D174" i="1"/>
  <c r="C174" i="1"/>
  <c r="D172" i="1"/>
  <c r="C172" i="1"/>
  <c r="H171" i="1"/>
  <c r="G171" i="1"/>
  <c r="D171" i="1"/>
  <c r="C171" i="1"/>
  <c r="G170" i="1"/>
  <c r="D170" i="1"/>
  <c r="C170" i="1"/>
  <c r="H170" i="1" s="1"/>
  <c r="D169" i="1"/>
  <c r="G169" i="1" s="1"/>
  <c r="C169" i="1"/>
  <c r="H169" i="1" s="1"/>
  <c r="D168" i="1"/>
  <c r="C168" i="1"/>
  <c r="G167" i="1"/>
  <c r="D167" i="1"/>
  <c r="C167" i="1"/>
  <c r="H167" i="1" s="1"/>
  <c r="D166" i="1"/>
  <c r="H166" i="1" s="1"/>
  <c r="C166" i="1"/>
  <c r="D165" i="1"/>
  <c r="D164" i="1"/>
  <c r="H164" i="1" s="1"/>
  <c r="C164" i="1"/>
  <c r="D163" i="1"/>
  <c r="H163" i="1" s="1"/>
  <c r="C163" i="1"/>
  <c r="H162" i="1"/>
  <c r="D162" i="1"/>
  <c r="C162" i="1"/>
  <c r="G162" i="1" s="1"/>
  <c r="D161" i="1"/>
  <c r="C161" i="1"/>
  <c r="C160" i="1"/>
  <c r="H158" i="1"/>
  <c r="G158" i="1"/>
  <c r="D158" i="1"/>
  <c r="C158" i="1"/>
  <c r="D157" i="1"/>
  <c r="G157" i="1" s="1"/>
  <c r="C157" i="1"/>
  <c r="H156" i="1"/>
  <c r="G156" i="1"/>
  <c r="D156" i="1"/>
  <c r="C156" i="1"/>
  <c r="D155" i="1"/>
  <c r="D154" i="1"/>
  <c r="G154" i="1" s="1"/>
  <c r="C154" i="1"/>
  <c r="H154" i="1" s="1"/>
  <c r="H153" i="1"/>
  <c r="G153" i="1"/>
  <c r="D153" i="1"/>
  <c r="C153" i="1"/>
  <c r="D152" i="1"/>
  <c r="H152" i="1" s="1"/>
  <c r="C152" i="1"/>
  <c r="H151" i="1"/>
  <c r="G151" i="1"/>
  <c r="D151" i="1"/>
  <c r="C151" i="1"/>
  <c r="H150" i="1"/>
  <c r="D150" i="1"/>
  <c r="G150" i="1" s="1"/>
  <c r="C150" i="1"/>
  <c r="D146" i="1"/>
  <c r="C146" i="1"/>
  <c r="G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D131" i="1"/>
  <c r="G131" i="1" s="1"/>
  <c r="C131" i="1"/>
  <c r="D130" i="1"/>
  <c r="H128" i="1"/>
  <c r="G128" i="1"/>
  <c r="D128" i="1"/>
  <c r="C128" i="1"/>
  <c r="H127" i="1"/>
  <c r="G127" i="1"/>
  <c r="D127" i="1"/>
  <c r="C127" i="1"/>
  <c r="H126" i="1"/>
  <c r="G126" i="1"/>
  <c r="D126" i="1"/>
  <c r="C126" i="1"/>
  <c r="G125" i="1"/>
  <c r="D125" i="1"/>
  <c r="C125" i="1"/>
  <c r="D124" i="1"/>
  <c r="G123" i="1"/>
  <c r="D123" i="1"/>
  <c r="C123" i="1"/>
  <c r="D122" i="1"/>
  <c r="H122" i="1" s="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D92" i="1"/>
  <c r="G92" i="1" s="1"/>
  <c r="C92" i="1"/>
  <c r="H91" i="1"/>
  <c r="G91" i="1"/>
  <c r="D91" i="1"/>
  <c r="C91" i="1"/>
  <c r="H90" i="1"/>
  <c r="G90" i="1"/>
  <c r="D90" i="1"/>
  <c r="C90" i="1"/>
  <c r="H89" i="1"/>
  <c r="G89" i="1"/>
  <c r="D89" i="1"/>
  <c r="C89" i="1"/>
  <c r="H88" i="1"/>
  <c r="G88" i="1"/>
  <c r="D88" i="1"/>
  <c r="C88" i="1"/>
  <c r="H87" i="1"/>
  <c r="D87" i="1"/>
  <c r="G87" i="1" s="1"/>
  <c r="C87" i="1"/>
  <c r="H86" i="1"/>
  <c r="G86" i="1"/>
  <c r="D86" i="1"/>
  <c r="C86" i="1"/>
  <c r="H85" i="1"/>
  <c r="G85" i="1"/>
  <c r="D85" i="1"/>
  <c r="C85" i="1"/>
  <c r="H84" i="1"/>
  <c r="G84" i="1"/>
  <c r="D84" i="1"/>
  <c r="C84" i="1"/>
  <c r="G83" i="1"/>
  <c r="D83" i="1"/>
  <c r="C83" i="1"/>
  <c r="H82" i="1"/>
  <c r="G82" i="1"/>
  <c r="D82" i="1"/>
  <c r="C82" i="1"/>
  <c r="D81" i="1"/>
  <c r="C81" i="1"/>
  <c r="H80" i="1"/>
  <c r="G80" i="1"/>
  <c r="D80" i="1"/>
  <c r="C80" i="1"/>
  <c r="C78" i="1"/>
  <c r="D77" i="1"/>
  <c r="C77" i="1"/>
  <c r="H77" i="1" s="1"/>
  <c r="D76" i="1"/>
  <c r="C76" i="1"/>
  <c r="H75" i="1"/>
  <c r="G75" i="1"/>
  <c r="D75" i="1"/>
  <c r="C75" i="1"/>
  <c r="D74" i="1"/>
  <c r="C74" i="1"/>
  <c r="D73" i="1"/>
  <c r="C73" i="1"/>
  <c r="H72" i="1"/>
  <c r="G72" i="1"/>
  <c r="D72" i="1"/>
  <c r="C72" i="1"/>
  <c r="D71" i="1"/>
  <c r="G71" i="1" s="1"/>
  <c r="C71" i="1"/>
  <c r="D70" i="1"/>
  <c r="H69" i="1"/>
  <c r="G69" i="1"/>
  <c r="D69" i="1"/>
  <c r="C69" i="1"/>
  <c r="H68" i="1"/>
  <c r="G68" i="1"/>
  <c r="D68" i="1"/>
  <c r="C68" i="1"/>
  <c r="H67" i="1"/>
  <c r="G67" i="1"/>
  <c r="D67" i="1"/>
  <c r="C67" i="1"/>
  <c r="H66" i="1"/>
  <c r="G66" i="1"/>
  <c r="D66" i="1"/>
  <c r="C66" i="1"/>
  <c r="D65" i="1"/>
  <c r="G65" i="1" s="1"/>
  <c r="C65"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G56" i="1" s="1"/>
  <c r="D55" i="1"/>
  <c r="C55" i="1"/>
  <c r="G55" i="1" s="1"/>
  <c r="H54" i="1"/>
  <c r="G54" i="1"/>
  <c r="D54" i="1"/>
  <c r="C54" i="1"/>
  <c r="D53" i="1"/>
  <c r="C53" i="1"/>
  <c r="H52" i="1"/>
  <c r="G52" i="1"/>
  <c r="D52" i="1"/>
  <c r="C52" i="1"/>
  <c r="D51" i="1"/>
  <c r="C51" i="1"/>
  <c r="G51" i="1" s="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534" i="1" l="1"/>
  <c r="H1532" i="1"/>
  <c r="H1530" i="1"/>
  <c r="G1524" i="1"/>
  <c r="H1524" i="1"/>
  <c r="G1531" i="1"/>
  <c r="H1578" i="1"/>
  <c r="H1565" i="1"/>
  <c r="G1565" i="1"/>
  <c r="D43" i="8"/>
  <c r="I35" i="3" s="1"/>
  <c r="G1567" i="1"/>
  <c r="H1510" i="1"/>
  <c r="G1509" i="1"/>
  <c r="G1503" i="1"/>
  <c r="G1501" i="1"/>
  <c r="H1501" i="1"/>
  <c r="D24" i="8"/>
  <c r="C1499" i="1" s="1"/>
  <c r="H1499" i="1" s="1"/>
  <c r="H1492" i="1"/>
  <c r="G1491" i="1"/>
  <c r="G1485" i="1"/>
  <c r="H1484" i="1"/>
  <c r="G1483" i="1"/>
  <c r="H1500" i="1"/>
  <c r="G1481" i="1"/>
  <c r="H30" i="3"/>
  <c r="C1453" i="1"/>
  <c r="D5" i="7"/>
  <c r="F122" i="6"/>
  <c r="H1278" i="1"/>
  <c r="H1263" i="1"/>
  <c r="H1264" i="1"/>
  <c r="H1265" i="1"/>
  <c r="H1245" i="1"/>
  <c r="H1244" i="1"/>
  <c r="H1243" i="1"/>
  <c r="H1240" i="1"/>
  <c r="F259" i="5"/>
  <c r="D1236" i="1"/>
  <c r="G1237" i="1"/>
  <c r="G1232" i="1"/>
  <c r="E279" i="9"/>
  <c r="B279" i="9" s="1"/>
  <c r="F246" i="5"/>
  <c r="H1224" i="1"/>
  <c r="H1218" i="1"/>
  <c r="F239" i="5"/>
  <c r="H1216" i="1"/>
  <c r="E237" i="5"/>
  <c r="G1211" i="1"/>
  <c r="F234" i="5"/>
  <c r="G1213" i="1"/>
  <c r="G1166" i="1"/>
  <c r="G1165" i="1"/>
  <c r="H1157" i="1"/>
  <c r="H1160" i="1"/>
  <c r="G1156" i="1"/>
  <c r="G1155" i="1"/>
  <c r="G1151" i="1"/>
  <c r="G1148" i="1"/>
  <c r="H1144" i="1"/>
  <c r="F164" i="5"/>
  <c r="E288" i="9"/>
  <c r="B288" i="9" s="1"/>
  <c r="H1141" i="1"/>
  <c r="E284" i="9"/>
  <c r="B284" i="9" s="1"/>
  <c r="H1136" i="1"/>
  <c r="G1062" i="1"/>
  <c r="G1061" i="1"/>
  <c r="G1060" i="1"/>
  <c r="G1058" i="1"/>
  <c r="E68" i="5"/>
  <c r="G1048" i="1"/>
  <c r="F70" i="5"/>
  <c r="H1041" i="1"/>
  <c r="H1045" i="1"/>
  <c r="H1033" i="1"/>
  <c r="G1032" i="1"/>
  <c r="G1029" i="1"/>
  <c r="G1028" i="1"/>
  <c r="H1025" i="1"/>
  <c r="H1013" i="1"/>
  <c r="H1018" i="1"/>
  <c r="F35" i="5"/>
  <c r="H1008" i="1"/>
  <c r="H1003" i="1"/>
  <c r="H1000" i="1"/>
  <c r="H999" i="1"/>
  <c r="H998" i="1"/>
  <c r="F19" i="5"/>
  <c r="H997" i="1"/>
  <c r="H996" i="1"/>
  <c r="H991" i="1"/>
  <c r="E12" i="5"/>
  <c r="D990" i="1" s="1"/>
  <c r="H986" i="1"/>
  <c r="H988" i="1"/>
  <c r="F8" i="5"/>
  <c r="H188" i="1"/>
  <c r="G166" i="1"/>
  <c r="E283" i="9"/>
  <c r="B283" i="9" s="1"/>
  <c r="H76" i="1"/>
  <c r="H74" i="1"/>
  <c r="H73" i="1"/>
  <c r="G812" i="1"/>
  <c r="E67" i="9"/>
  <c r="B67" i="9" s="1"/>
  <c r="G719" i="1"/>
  <c r="H715" i="1"/>
  <c r="G711" i="1"/>
  <c r="G709" i="1"/>
  <c r="G703" i="1"/>
  <c r="F216" i="9"/>
  <c r="B216" i="9" s="1"/>
  <c r="E37" i="9"/>
  <c r="B37" i="9" s="1"/>
  <c r="G689" i="1"/>
  <c r="G649" i="1"/>
  <c r="H644" i="1"/>
  <c r="H643" i="1"/>
  <c r="F652" i="4"/>
  <c r="H641" i="1"/>
  <c r="G632" i="1"/>
  <c r="E273" i="9"/>
  <c r="B273" i="9" s="1"/>
  <c r="G378" i="1"/>
  <c r="G379" i="1"/>
  <c r="F383" i="4"/>
  <c r="G370" i="1"/>
  <c r="G367" i="1"/>
  <c r="F369" i="4"/>
  <c r="G365" i="1"/>
  <c r="E350" i="4"/>
  <c r="D345" i="1" s="1"/>
  <c r="H308" i="1"/>
  <c r="E298" i="4"/>
  <c r="F418" i="4"/>
  <c r="G413" i="1"/>
  <c r="H412" i="1"/>
  <c r="D412" i="1"/>
  <c r="G264" i="1"/>
  <c r="H264" i="1"/>
  <c r="F264" i="4"/>
  <c r="D260" i="1"/>
  <c r="H260" i="1" s="1"/>
  <c r="F259" i="4"/>
  <c r="H256" i="1"/>
  <c r="F247" i="4"/>
  <c r="G243" i="1"/>
  <c r="E56" i="9"/>
  <c r="B56" i="9" s="1"/>
  <c r="F224" i="9"/>
  <c r="H209" i="1"/>
  <c r="G208" i="1"/>
  <c r="E196" i="4"/>
  <c r="D192" i="1" s="1"/>
  <c r="H207" i="1"/>
  <c r="F210" i="4"/>
  <c r="H191" i="1"/>
  <c r="G189" i="1"/>
  <c r="H187" i="1"/>
  <c r="F188" i="4"/>
  <c r="E46" i="9"/>
  <c r="B46" i="9" s="1"/>
  <c r="F222" i="9"/>
  <c r="B222" i="9" s="1"/>
  <c r="H184" i="1"/>
  <c r="H181" i="1"/>
  <c r="E43" i="9"/>
  <c r="B43" i="9" s="1"/>
  <c r="F219" i="9"/>
  <c r="B219" i="9" s="1"/>
  <c r="H179" i="1"/>
  <c r="E42" i="9"/>
  <c r="B42" i="9" s="1"/>
  <c r="F218" i="9"/>
  <c r="B218" i="9" s="1"/>
  <c r="H178" i="1"/>
  <c r="H177" i="1"/>
  <c r="H176" i="1"/>
  <c r="H175" i="1"/>
  <c r="H174" i="1"/>
  <c r="F177" i="4"/>
  <c r="H172" i="1"/>
  <c r="F169" i="4"/>
  <c r="H168" i="1"/>
  <c r="E163" i="4"/>
  <c r="D159" i="1" s="1"/>
  <c r="G164" i="1"/>
  <c r="G163" i="1"/>
  <c r="E40" i="9"/>
  <c r="B40" i="9" s="1"/>
  <c r="D160" i="1"/>
  <c r="G160" i="1" s="1"/>
  <c r="G161" i="1"/>
  <c r="H157" i="1"/>
  <c r="E152" i="4"/>
  <c r="D148" i="1" s="1"/>
  <c r="E39" i="9"/>
  <c r="B39" i="9" s="1"/>
  <c r="F217" i="9"/>
  <c r="D149" i="1"/>
  <c r="G152" i="1"/>
  <c r="H132" i="1"/>
  <c r="H131" i="1"/>
  <c r="F133" i="4"/>
  <c r="H125" i="1"/>
  <c r="F128" i="4"/>
  <c r="H123" i="1"/>
  <c r="G122" i="1"/>
  <c r="H113" i="1"/>
  <c r="F112" i="4"/>
  <c r="H108" i="1"/>
  <c r="E106" i="4"/>
  <c r="D102" i="1" s="1"/>
  <c r="H78" i="1"/>
  <c r="H83" i="1"/>
  <c r="D79" i="1"/>
  <c r="F82" i="4"/>
  <c r="H81" i="1"/>
  <c r="H71" i="1"/>
  <c r="F74" i="4"/>
  <c r="E33" i="9"/>
  <c r="B33" i="9" s="1"/>
  <c r="H65" i="1"/>
  <c r="H64" i="1"/>
  <c r="G50" i="1"/>
  <c r="G53" i="1"/>
  <c r="H1480" i="1"/>
  <c r="G1278" i="1"/>
  <c r="G1275" i="1"/>
  <c r="G1274" i="1"/>
  <c r="G1265" i="1"/>
  <c r="G1264" i="1"/>
  <c r="G1263" i="1"/>
  <c r="G1247" i="1"/>
  <c r="G1245" i="1"/>
  <c r="G1244" i="1"/>
  <c r="G1243" i="1"/>
  <c r="G1241" i="1"/>
  <c r="G1240" i="1"/>
  <c r="C1236" i="1"/>
  <c r="D258" i="5"/>
  <c r="H1232" i="1"/>
  <c r="H1231" i="1"/>
  <c r="H1227" i="1"/>
  <c r="H1229" i="1"/>
  <c r="D238" i="5"/>
  <c r="G1216" i="1"/>
  <c r="G1217" i="1"/>
  <c r="G1154" i="1"/>
  <c r="H1154" i="1"/>
  <c r="H1148" i="1"/>
  <c r="H1151" i="1"/>
  <c r="C1142" i="1"/>
  <c r="G1144" i="1"/>
  <c r="G1141" i="1"/>
  <c r="G1138" i="1"/>
  <c r="G1137" i="1"/>
  <c r="G1136" i="1"/>
  <c r="G1064" i="1"/>
  <c r="H1057" i="1"/>
  <c r="G1057" i="1"/>
  <c r="H1047" i="1"/>
  <c r="H1048" i="1"/>
  <c r="H1050" i="1"/>
  <c r="G1041" i="1"/>
  <c r="G1045" i="1"/>
  <c r="G1033" i="1"/>
  <c r="C1030" i="1"/>
  <c r="H1023" i="1"/>
  <c r="G1023" i="1"/>
  <c r="G1025" i="1"/>
  <c r="F45" i="5"/>
  <c r="G1013" i="1"/>
  <c r="C1007" i="1"/>
  <c r="G997" i="1"/>
  <c r="G986" i="1"/>
  <c r="G988" i="1"/>
  <c r="H669" i="1"/>
  <c r="H656" i="1"/>
  <c r="B274" i="9"/>
  <c r="H647" i="1"/>
  <c r="C645" i="1"/>
  <c r="G645" i="1" s="1"/>
  <c r="G643" i="1"/>
  <c r="H642" i="1"/>
  <c r="G523" i="1"/>
  <c r="G557" i="1"/>
  <c r="G558" i="1"/>
  <c r="C364" i="1"/>
  <c r="G364" i="1" s="1"/>
  <c r="H366" i="1"/>
  <c r="H364" i="1"/>
  <c r="H365" i="1"/>
  <c r="G346" i="1"/>
  <c r="G351" i="1"/>
  <c r="G355" i="1"/>
  <c r="G291" i="1"/>
  <c r="H290" i="1"/>
  <c r="H413" i="1"/>
  <c r="G288" i="1"/>
  <c r="G411" i="1"/>
  <c r="G412" i="1"/>
  <c r="D643" i="4"/>
  <c r="G260" i="1"/>
  <c r="G261" i="1"/>
  <c r="D252" i="4"/>
  <c r="G255" i="1"/>
  <c r="G256" i="1"/>
  <c r="G207" i="1"/>
  <c r="C206" i="1"/>
  <c r="G184" i="1"/>
  <c r="G186" i="1"/>
  <c r="G183" i="1"/>
  <c r="C173" i="1"/>
  <c r="H173" i="1" s="1"/>
  <c r="G182" i="1"/>
  <c r="G181" i="1"/>
  <c r="G174" i="1"/>
  <c r="G172" i="1"/>
  <c r="G168" i="1"/>
  <c r="C165" i="1"/>
  <c r="H161" i="1"/>
  <c r="G155" i="1"/>
  <c r="H155" i="1"/>
  <c r="F159" i="4"/>
  <c r="D152" i="4"/>
  <c r="C148" i="1" s="1"/>
  <c r="G148" i="1"/>
  <c r="H148" i="1"/>
  <c r="C149" i="1"/>
  <c r="F153" i="4"/>
  <c r="H146" i="1"/>
  <c r="G132" i="1"/>
  <c r="F134" i="4"/>
  <c r="C129" i="1"/>
  <c r="C130" i="1"/>
  <c r="D124" i="4"/>
  <c r="F124" i="4" s="1"/>
  <c r="C124" i="1"/>
  <c r="C121" i="1"/>
  <c r="F125" i="4"/>
  <c r="C102" i="1"/>
  <c r="G108" i="1"/>
  <c r="G113" i="1"/>
  <c r="C79" i="1"/>
  <c r="H79" i="1" s="1"/>
  <c r="G78" i="1"/>
  <c r="G79" i="1"/>
  <c r="G81" i="1"/>
  <c r="G77" i="1"/>
  <c r="G76" i="1"/>
  <c r="G73" i="1"/>
  <c r="G74" i="1"/>
  <c r="C70" i="1"/>
  <c r="H55" i="1"/>
  <c r="H56" i="1"/>
  <c r="H53" i="1"/>
  <c r="H50" i="1"/>
  <c r="H51" i="1"/>
  <c r="F214" i="9"/>
  <c r="B214" i="9" s="1"/>
  <c r="H1354" i="1"/>
  <c r="H1358" i="1"/>
  <c r="H1362" i="1"/>
  <c r="H1366" i="1"/>
  <c r="H1370" i="1"/>
  <c r="H1374" i="1"/>
  <c r="H1378" i="1"/>
  <c r="H1380" i="1"/>
  <c r="G1380" i="1"/>
  <c r="H1382" i="1"/>
  <c r="G1382" i="1"/>
  <c r="H1437" i="1"/>
  <c r="G1437" i="1"/>
  <c r="J1439" i="1"/>
  <c r="H1439" i="1"/>
  <c r="G1439" i="1"/>
  <c r="G1443" i="1"/>
  <c r="H1443" i="1"/>
  <c r="H1447" i="1"/>
  <c r="J1447" i="1"/>
  <c r="G1447" i="1"/>
  <c r="H1449" i="1"/>
  <c r="J1449" i="1"/>
  <c r="G1449" i="1"/>
  <c r="H1451" i="1"/>
  <c r="J1451" i="1"/>
  <c r="G1451" i="1"/>
  <c r="I1451" i="1" s="1"/>
  <c r="H1453" i="1"/>
  <c r="G1453" i="1"/>
  <c r="H1470" i="1"/>
  <c r="G1470"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381" i="1"/>
  <c r="G1381" i="1"/>
  <c r="H1438" i="1"/>
  <c r="G1438" i="1"/>
  <c r="J1441" i="1"/>
  <c r="H1441" i="1"/>
  <c r="G1441" i="1"/>
  <c r="J1446" i="1"/>
  <c r="H1446" i="1"/>
  <c r="G1446" i="1"/>
  <c r="I1446" i="1" s="1"/>
  <c r="J1448" i="1"/>
  <c r="H1448" i="1"/>
  <c r="G1448" i="1"/>
  <c r="J1450" i="1"/>
  <c r="H1450" i="1"/>
  <c r="G1450" i="1"/>
  <c r="I1450" i="1" s="1"/>
  <c r="J1452" i="1"/>
  <c r="H1452" i="1"/>
  <c r="G1452" i="1"/>
  <c r="I1455" i="1"/>
  <c r="H1355" i="1"/>
  <c r="H1359" i="1"/>
  <c r="H1363" i="1"/>
  <c r="H1367" i="1"/>
  <c r="H1371" i="1"/>
  <c r="H1375" i="1"/>
  <c r="H1379"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I1479" i="1"/>
  <c r="H1455" i="1"/>
  <c r="J1455" i="1"/>
  <c r="J1456" i="1"/>
  <c r="H1456" i="1"/>
  <c r="I1456" i="1" s="1"/>
  <c r="H1457" i="1"/>
  <c r="I1457" i="1" s="1"/>
  <c r="J1457" i="1"/>
  <c r="J1458" i="1"/>
  <c r="H1458" i="1"/>
  <c r="I1458" i="1" s="1"/>
  <c r="H1459" i="1"/>
  <c r="I1459" i="1" s="1"/>
  <c r="J1459" i="1"/>
  <c r="J1460" i="1"/>
  <c r="H1460" i="1"/>
  <c r="I1460" i="1" s="1"/>
  <c r="J1476" i="1"/>
  <c r="H1476" i="1"/>
  <c r="I1476" i="1" s="1"/>
  <c r="H1477" i="1"/>
  <c r="I1477" i="1" s="1"/>
  <c r="J1477" i="1"/>
  <c r="J1478" i="1"/>
  <c r="H1478" i="1"/>
  <c r="I1478" i="1" s="1"/>
  <c r="H1479" i="1"/>
  <c r="J1479" i="1"/>
  <c r="H1552" i="1"/>
  <c r="G1552" i="1"/>
  <c r="H1556" i="1"/>
  <c r="G1556" i="1"/>
  <c r="H1560" i="1"/>
  <c r="G1560" i="1"/>
  <c r="H1564" i="1"/>
  <c r="G1564" i="1"/>
  <c r="H1568" i="1"/>
  <c r="G1568" i="1"/>
  <c r="H1572" i="1"/>
  <c r="G1572" i="1"/>
  <c r="H1576" i="1"/>
  <c r="G1576" i="1"/>
  <c r="H1580" i="1"/>
  <c r="G1580" i="1"/>
  <c r="F8" i="4"/>
  <c r="D7" i="4"/>
  <c r="E50" i="4"/>
  <c r="D46" i="1" s="1"/>
  <c r="F299" i="4"/>
  <c r="D311" i="4"/>
  <c r="F351" i="4"/>
  <c r="D363" i="4"/>
  <c r="D350" i="4" s="1"/>
  <c r="D644" i="4"/>
  <c r="F417" i="4"/>
  <c r="H289" i="9"/>
  <c r="E176" i="5"/>
  <c r="G297" i="9"/>
  <c r="E297" i="9" s="1"/>
  <c r="J1471" i="1"/>
  <c r="H1471" i="1"/>
  <c r="H1472" i="1"/>
  <c r="J1472" i="1"/>
  <c r="J1473" i="1"/>
  <c r="H1473" i="1"/>
  <c r="H1474" i="1"/>
  <c r="J1474" i="1"/>
  <c r="F164" i="4"/>
  <c r="D163" i="4"/>
  <c r="F268" i="4"/>
  <c r="D263" i="4"/>
  <c r="F345" i="4"/>
  <c r="D344" i="4"/>
  <c r="F397" i="4"/>
  <c r="D396" i="4"/>
  <c r="F135" i="5"/>
  <c r="D134" i="5"/>
  <c r="F140" i="4"/>
  <c r="D139" i="4"/>
  <c r="H20" i="9"/>
  <c r="G20" i="9"/>
  <c r="F152" i="4"/>
  <c r="F422" i="4"/>
  <c r="D421" i="4"/>
  <c r="F39" i="6"/>
  <c r="D35" i="6"/>
  <c r="G1444" i="1"/>
  <c r="I1444" i="1" s="1"/>
  <c r="G1445" i="1"/>
  <c r="G145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G1471" i="1"/>
  <c r="I1471" i="1" s="1"/>
  <c r="G1472" i="1"/>
  <c r="I1472" i="1" s="1"/>
  <c r="G1473" i="1"/>
  <c r="I1473" i="1" s="1"/>
  <c r="G1474" i="1"/>
  <c r="I1474" i="1" s="1"/>
  <c r="G1475" i="1"/>
  <c r="H1486" i="1"/>
  <c r="H1488" i="1"/>
  <c r="H1502" i="1"/>
  <c r="H1504" i="1"/>
  <c r="H1526" i="1"/>
  <c r="H1528" i="1"/>
  <c r="H1542" i="1"/>
  <c r="H1544" i="1"/>
  <c r="D50" i="4"/>
  <c r="D196" i="4"/>
  <c r="E224" i="4"/>
  <c r="D220" i="1" s="1"/>
  <c r="E421" i="4"/>
  <c r="J1445" i="1"/>
  <c r="F51" i="4"/>
  <c r="F83" i="4"/>
  <c r="F107" i="4"/>
  <c r="F225" i="4"/>
  <c r="F253" i="4"/>
  <c r="F312" i="4"/>
  <c r="F364" i="4"/>
  <c r="F416" i="4"/>
  <c r="F473" i="4"/>
  <c r="E580" i="4"/>
  <c r="D574" i="1" s="1"/>
  <c r="F13" i="5"/>
  <c r="D12" i="5"/>
  <c r="G289" i="9"/>
  <c r="D176" i="5"/>
  <c r="F177" i="5"/>
  <c r="F115" i="6"/>
  <c r="D114" i="6"/>
  <c r="E22" i="9"/>
  <c r="B22" i="9" s="1"/>
  <c r="B28" i="9"/>
  <c r="E38" i="9"/>
  <c r="B38" i="9" s="1"/>
  <c r="B44" i="9"/>
  <c r="G142" i="9"/>
  <c r="E142" i="9" s="1"/>
  <c r="B142" i="9" s="1"/>
  <c r="F603" i="4"/>
  <c r="F79" i="5"/>
  <c r="D78" i="5"/>
  <c r="G287" i="9"/>
  <c r="E287" i="9" s="1"/>
  <c r="B287" i="9" s="1"/>
  <c r="F149" i="5"/>
  <c r="D146" i="5"/>
  <c r="G292" i="9"/>
  <c r="E292" i="9" s="1"/>
  <c r="B292" i="9" s="1"/>
  <c r="F206" i="5"/>
  <c r="E643" i="4"/>
  <c r="D637" i="1" s="1"/>
  <c r="F525" i="4"/>
  <c r="D515" i="4"/>
  <c r="F529" i="4"/>
  <c r="D528" i="4"/>
  <c r="F581" i="4"/>
  <c r="D580" i="4"/>
  <c r="F69" i="5"/>
  <c r="F250" i="5"/>
  <c r="D245" i="5"/>
  <c r="F13" i="6"/>
  <c r="D5" i="6"/>
  <c r="E89" i="6"/>
  <c r="D1383" i="1" s="1"/>
  <c r="H1383" i="1" s="1"/>
  <c r="D42" i="8"/>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91" i="9"/>
  <c r="E191" i="9" s="1"/>
  <c r="G175" i="9"/>
  <c r="E175" i="9" s="1"/>
  <c r="B175" i="9" s="1"/>
  <c r="G171" i="9"/>
  <c r="E171" i="9" s="1"/>
  <c r="B171" i="9" s="1"/>
  <c r="G164" i="9"/>
  <c r="G163" i="9"/>
  <c r="E163" i="9" s="1"/>
  <c r="B163" i="9" s="1"/>
  <c r="G162" i="9"/>
  <c r="E162" i="9" s="1"/>
  <c r="B162" i="9" s="1"/>
  <c r="G161" i="9"/>
  <c r="E161" i="9" s="1"/>
  <c r="B161" i="9" s="1"/>
  <c r="G160" i="9"/>
  <c r="E160" i="9" s="1"/>
  <c r="B160"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2" i="9"/>
  <c r="E172" i="9" s="1"/>
  <c r="B172"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4" i="9"/>
  <c r="E174" i="9" s="1"/>
  <c r="B174" i="9" s="1"/>
  <c r="G170" i="9"/>
  <c r="E170" i="9" s="1"/>
  <c r="B170" i="9" s="1"/>
  <c r="G165" i="9"/>
  <c r="H164" i="9"/>
  <c r="G277" i="9"/>
  <c r="E277" i="9" s="1"/>
  <c r="B277" i="9" s="1"/>
  <c r="G173" i="9"/>
  <c r="E173" i="9" s="1"/>
  <c r="B173" i="9" s="1"/>
  <c r="G168" i="9"/>
  <c r="E168" i="9" s="1"/>
  <c r="B168" i="9" s="1"/>
  <c r="G166" i="9"/>
  <c r="E166" i="9" s="1"/>
  <c r="B166" i="9" s="1"/>
  <c r="G169" i="9"/>
  <c r="E169" i="9" s="1"/>
  <c r="B169" i="9" s="1"/>
  <c r="G167" i="9"/>
  <c r="E167" i="9" s="1"/>
  <c r="B167" i="9" s="1"/>
  <c r="H165" i="9"/>
  <c r="E26" i="9"/>
  <c r="B26" i="9" s="1"/>
  <c r="E57" i="9"/>
  <c r="B57" i="9" s="1"/>
  <c r="E65" i="9"/>
  <c r="B65" i="9" s="1"/>
  <c r="B71" i="9"/>
  <c r="E93" i="9"/>
  <c r="B93" i="9" s="1"/>
  <c r="B99" i="9"/>
  <c r="E113" i="9"/>
  <c r="B113" i="9" s="1"/>
  <c r="E125" i="9"/>
  <c r="B125" i="9" s="1"/>
  <c r="B131" i="9"/>
  <c r="E141" i="9"/>
  <c r="B141" i="9" s="1"/>
  <c r="B143" i="9"/>
  <c r="E153" i="9"/>
  <c r="B153" i="9" s="1"/>
  <c r="B159" i="9"/>
  <c r="F574" i="4"/>
  <c r="E286" i="9"/>
  <c r="B286" i="9" s="1"/>
  <c r="B51" i="9"/>
  <c r="B107" i="9"/>
  <c r="E291" i="9"/>
  <c r="B291" i="9" s="1"/>
  <c r="B59" i="9"/>
  <c r="E69" i="9"/>
  <c r="B69" i="9" s="1"/>
  <c r="B75" i="9"/>
  <c r="E81" i="9"/>
  <c r="B81" i="9" s="1"/>
  <c r="B87" i="9"/>
  <c r="E97" i="9"/>
  <c r="B97" i="9" s="1"/>
  <c r="B115" i="9"/>
  <c r="B119" i="9"/>
  <c r="E129" i="9"/>
  <c r="B129" i="9" s="1"/>
  <c r="B135" i="9"/>
  <c r="B147" i="9"/>
  <c r="E157" i="9"/>
  <c r="B157" i="9" s="1"/>
  <c r="B217" i="9"/>
  <c r="B224" i="9"/>
  <c r="F234" i="9"/>
  <c r="B234" i="9" s="1"/>
  <c r="F250" i="9"/>
  <c r="B250" i="9" s="1"/>
  <c r="B256" i="9"/>
  <c r="F266" i="9"/>
  <c r="B266" i="9" s="1"/>
  <c r="B280" i="9"/>
  <c r="B213" i="9"/>
  <c r="B220" i="9"/>
  <c r="B221" i="9"/>
  <c r="F226" i="9"/>
  <c r="B226" i="9" s="1"/>
  <c r="F258" i="9"/>
  <c r="B258" i="9" s="1"/>
  <c r="B264" i="9"/>
  <c r="C1518" i="1" l="1"/>
  <c r="G1518" i="1" s="1"/>
  <c r="G1499" i="1"/>
  <c r="C1436" i="1"/>
  <c r="H29" i="3"/>
  <c r="I23" i="3"/>
  <c r="D1214" i="1"/>
  <c r="E289" i="9"/>
  <c r="B289" i="9" s="1"/>
  <c r="I21" i="3"/>
  <c r="D1046" i="1"/>
  <c r="E7" i="5"/>
  <c r="E6" i="5" s="1"/>
  <c r="E408" i="4"/>
  <c r="D403" i="1" s="1"/>
  <c r="E407" i="4"/>
  <c r="D402" i="1" s="1"/>
  <c r="D293" i="1"/>
  <c r="F224" i="4"/>
  <c r="H160" i="1"/>
  <c r="F106" i="4"/>
  <c r="F258" i="5"/>
  <c r="C1235" i="1"/>
  <c r="G1236" i="1"/>
  <c r="H1236" i="1"/>
  <c r="C1215" i="1"/>
  <c r="F238" i="5"/>
  <c r="H1142" i="1"/>
  <c r="G1142" i="1"/>
  <c r="G1030" i="1"/>
  <c r="H1030" i="1"/>
  <c r="H1007" i="1"/>
  <c r="G1007" i="1"/>
  <c r="B191" i="9"/>
  <c r="H645" i="1"/>
  <c r="F643" i="4"/>
  <c r="C637" i="1"/>
  <c r="H637" i="1" s="1"/>
  <c r="F252" i="4"/>
  <c r="C248" i="1"/>
  <c r="H206" i="1"/>
  <c r="G206" i="1"/>
  <c r="G173" i="1"/>
  <c r="G165" i="1"/>
  <c r="H165" i="1"/>
  <c r="G149" i="1"/>
  <c r="H149" i="1"/>
  <c r="H130" i="1"/>
  <c r="G130" i="1"/>
  <c r="H129" i="1"/>
  <c r="G129" i="1"/>
  <c r="C120" i="1"/>
  <c r="G120" i="1" s="1"/>
  <c r="G124" i="1"/>
  <c r="H124" i="1"/>
  <c r="G121" i="1"/>
  <c r="H121" i="1"/>
  <c r="H120" i="1"/>
  <c r="H102" i="1"/>
  <c r="G102" i="1"/>
  <c r="H70" i="1"/>
  <c r="G70" i="1"/>
  <c r="E164" i="9"/>
  <c r="B164" i="9" s="1"/>
  <c r="K1432" i="9"/>
  <c r="G295" i="9"/>
  <c r="E295" i="9" s="1"/>
  <c r="B295" i="9" s="1"/>
  <c r="I34" i="3"/>
  <c r="C1517" i="1"/>
  <c r="F146" i="5"/>
  <c r="C1124" i="1"/>
  <c r="F50" i="4"/>
  <c r="C46" i="1"/>
  <c r="I22" i="3"/>
  <c r="E175" i="5"/>
  <c r="D1152" i="1" s="1"/>
  <c r="D1153" i="1"/>
  <c r="F644" i="4"/>
  <c r="C638" i="1"/>
  <c r="F311" i="4"/>
  <c r="C306" i="1"/>
  <c r="I1449" i="1"/>
  <c r="I1439" i="1"/>
  <c r="E165" i="9"/>
  <c r="B165" i="9" s="1"/>
  <c r="G294" i="9"/>
  <c r="E294" i="9" s="1"/>
  <c r="F245" i="5"/>
  <c r="D237" i="5"/>
  <c r="D175" i="5" s="1"/>
  <c r="C1222" i="1"/>
  <c r="F580" i="4"/>
  <c r="C574" i="1"/>
  <c r="F515" i="4"/>
  <c r="C509" i="1"/>
  <c r="F114" i="6"/>
  <c r="H27" i="3"/>
  <c r="C1408" i="1"/>
  <c r="H22" i="3"/>
  <c r="F176" i="5"/>
  <c r="C1153" i="1"/>
  <c r="E420" i="4"/>
  <c r="D415" i="1"/>
  <c r="D420" i="4"/>
  <c r="F421" i="4"/>
  <c r="C415" i="1"/>
  <c r="E20" i="9"/>
  <c r="F396" i="4"/>
  <c r="C391" i="1"/>
  <c r="F263" i="4"/>
  <c r="C259" i="1"/>
  <c r="E6" i="4"/>
  <c r="F363" i="4"/>
  <c r="C358" i="1"/>
  <c r="D298" i="4"/>
  <c r="D408" i="4" s="1"/>
  <c r="D6" i="4"/>
  <c r="F7" i="4"/>
  <c r="C3" i="1"/>
  <c r="I1448" i="1"/>
  <c r="H220" i="1"/>
  <c r="G220" i="1"/>
  <c r="E528" i="4"/>
  <c r="F350" i="4"/>
  <c r="C345" i="1"/>
  <c r="G1383" i="1"/>
  <c r="D141" i="6"/>
  <c r="G299" i="9" s="1"/>
  <c r="E299" i="9" s="1"/>
  <c r="F5" i="6"/>
  <c r="H24" i="3"/>
  <c r="C1299" i="1"/>
  <c r="D68" i="5"/>
  <c r="D636" i="4"/>
  <c r="F528" i="4"/>
  <c r="C522" i="1"/>
  <c r="F78" i="5"/>
  <c r="C1056" i="1"/>
  <c r="E141" i="6"/>
  <c r="F12" i="5"/>
  <c r="D7" i="5"/>
  <c r="C990" i="1"/>
  <c r="F196" i="4"/>
  <c r="C192" i="1"/>
  <c r="F35" i="6"/>
  <c r="H25" i="3"/>
  <c r="C1329" i="1"/>
  <c r="D151" i="4"/>
  <c r="F139" i="4"/>
  <c r="C135" i="1"/>
  <c r="F134" i="5"/>
  <c r="C1112" i="1"/>
  <c r="F344" i="4"/>
  <c r="C339" i="1"/>
  <c r="F163" i="4"/>
  <c r="C159" i="1"/>
  <c r="B297" i="9"/>
  <c r="E296" i="9"/>
  <c r="I10" i="3" s="1"/>
  <c r="E151" i="4"/>
  <c r="I1452" i="1"/>
  <c r="I1441" i="1"/>
  <c r="I1447" i="1"/>
  <c r="I1443" i="1"/>
  <c r="H1518" i="1" l="1"/>
  <c r="H1436" i="1"/>
  <c r="G1436" i="1"/>
  <c r="D985" i="1"/>
  <c r="I20" i="3"/>
  <c r="G1235" i="1"/>
  <c r="H1235" i="1"/>
  <c r="H1215" i="1"/>
  <c r="G1215" i="1"/>
  <c r="G637" i="1"/>
  <c r="H248" i="1"/>
  <c r="G248" i="1"/>
  <c r="E298" i="9"/>
  <c r="B299" i="9"/>
  <c r="H1329" i="1"/>
  <c r="G1329" i="1"/>
  <c r="E412" i="4"/>
  <c r="I16" i="3"/>
  <c r="D2" i="1"/>
  <c r="G135" i="1"/>
  <c r="H135" i="1"/>
  <c r="H990" i="1"/>
  <c r="G990" i="1"/>
  <c r="H1056" i="1"/>
  <c r="G1056" i="1"/>
  <c r="H1299" i="1"/>
  <c r="G1299" i="1"/>
  <c r="F408" i="4"/>
  <c r="C403" i="1"/>
  <c r="F298" i="4"/>
  <c r="D407" i="4"/>
  <c r="C293" i="1"/>
  <c r="H259" i="1"/>
  <c r="G259" i="1"/>
  <c r="B20" i="9"/>
  <c r="E19" i="9"/>
  <c r="H276" i="9"/>
  <c r="D984" i="1"/>
  <c r="F175" i="5"/>
  <c r="C1152" i="1"/>
  <c r="G509" i="1"/>
  <c r="H509" i="1"/>
  <c r="H1222" i="1"/>
  <c r="G1222" i="1"/>
  <c r="H1124" i="1"/>
  <c r="G1124" i="1"/>
  <c r="D289" i="4"/>
  <c r="D290" i="4" s="1"/>
  <c r="F151" i="4"/>
  <c r="H17" i="3"/>
  <c r="C147" i="1"/>
  <c r="I28" i="3"/>
  <c r="D1435" i="1"/>
  <c r="F68" i="5"/>
  <c r="H21" i="3"/>
  <c r="C1046" i="1"/>
  <c r="G339" i="1"/>
  <c r="H339" i="1"/>
  <c r="F7" i="5"/>
  <c r="D6" i="5"/>
  <c r="H20" i="3"/>
  <c r="C985" i="1"/>
  <c r="E636" i="4"/>
  <c r="D630" i="1" s="1"/>
  <c r="D522" i="1"/>
  <c r="H522" i="1" s="1"/>
  <c r="G3" i="1"/>
  <c r="H3" i="1"/>
  <c r="H358" i="1"/>
  <c r="G358" i="1"/>
  <c r="G415" i="1"/>
  <c r="H415" i="1"/>
  <c r="E635" i="4"/>
  <c r="D629" i="1" s="1"/>
  <c r="D414" i="1"/>
  <c r="H1153" i="1"/>
  <c r="G1153" i="1"/>
  <c r="H1408" i="1"/>
  <c r="G1408" i="1"/>
  <c r="F237" i="5"/>
  <c r="H23" i="3"/>
  <c r="C1214" i="1"/>
  <c r="G638" i="1"/>
  <c r="H638" i="1"/>
  <c r="G159" i="1"/>
  <c r="H159" i="1"/>
  <c r="H192" i="1"/>
  <c r="G192" i="1"/>
  <c r="F636" i="4"/>
  <c r="C630" i="1"/>
  <c r="H345" i="1"/>
  <c r="G345" i="1"/>
  <c r="G391" i="1"/>
  <c r="H391" i="1"/>
  <c r="H574" i="1"/>
  <c r="G574" i="1"/>
  <c r="G46" i="1"/>
  <c r="H46" i="1"/>
  <c r="H1517" i="1"/>
  <c r="G1517" i="1"/>
  <c r="H11" i="3"/>
  <c r="H1112" i="1"/>
  <c r="G1112" i="1"/>
  <c r="I17" i="3"/>
  <c r="E289" i="4"/>
  <c r="D147" i="1"/>
  <c r="F141" i="6"/>
  <c r="H28" i="3"/>
  <c r="C1435" i="1"/>
  <c r="D412" i="4"/>
  <c r="F6" i="4"/>
  <c r="H16" i="3"/>
  <c r="C2" i="1"/>
  <c r="D635" i="4"/>
  <c r="F420" i="4"/>
  <c r="C414" i="1"/>
  <c r="E293" i="9"/>
  <c r="B294" i="9"/>
  <c r="G306" i="1"/>
  <c r="H306" i="1"/>
  <c r="E291" i="4" l="1"/>
  <c r="D287" i="1" s="1"/>
  <c r="E413" i="4"/>
  <c r="E414" i="4" s="1"/>
  <c r="D409" i="1" s="1"/>
  <c r="D285" i="1"/>
  <c r="H1152" i="1"/>
  <c r="G1152" i="1"/>
  <c r="H293" i="1"/>
  <c r="G293" i="1"/>
  <c r="G522" i="1"/>
  <c r="H2" i="1"/>
  <c r="G2" i="1"/>
  <c r="G630" i="1"/>
  <c r="H630" i="1"/>
  <c r="G414" i="1"/>
  <c r="H414" i="1"/>
  <c r="H1435" i="1"/>
  <c r="G1435" i="1"/>
  <c r="F635" i="4"/>
  <c r="C629" i="1"/>
  <c r="D639" i="4"/>
  <c r="F412" i="4"/>
  <c r="C407" i="1"/>
  <c r="G282" i="9"/>
  <c r="E282" i="9" s="1"/>
  <c r="B282" i="9" s="1"/>
  <c r="G276" i="9"/>
  <c r="E276" i="9" s="1"/>
  <c r="F6" i="5"/>
  <c r="C984" i="1"/>
  <c r="H1046" i="1"/>
  <c r="G1046" i="1"/>
  <c r="D291" i="4"/>
  <c r="F289" i="4"/>
  <c r="D413" i="4"/>
  <c r="D414" i="4" s="1"/>
  <c r="C285" i="1"/>
  <c r="F407" i="4"/>
  <c r="C402" i="1"/>
  <c r="E290" i="4"/>
  <c r="D286" i="1" s="1"/>
  <c r="C286" i="1"/>
  <c r="H1214" i="1"/>
  <c r="G1214" i="1"/>
  <c r="G147" i="1"/>
  <c r="H147" i="1"/>
  <c r="N3" i="9"/>
  <c r="I11" i="3"/>
  <c r="H985" i="1"/>
  <c r="G985" i="1"/>
  <c r="H403" i="1"/>
  <c r="G403" i="1"/>
  <c r="H9" i="3"/>
  <c r="E639" i="4"/>
  <c r="D407" i="1"/>
  <c r="F290" i="4" l="1"/>
  <c r="G285" i="1"/>
  <c r="H285" i="1"/>
  <c r="F414" i="4"/>
  <c r="C409" i="1"/>
  <c r="F639" i="4"/>
  <c r="C633" i="1"/>
  <c r="D640" i="4"/>
  <c r="D415" i="4"/>
  <c r="F413" i="4"/>
  <c r="C408" i="1"/>
  <c r="G402" i="1"/>
  <c r="H402" i="1"/>
  <c r="H8" i="3"/>
  <c r="H984" i="1"/>
  <c r="G984" i="1"/>
  <c r="G407" i="1"/>
  <c r="H407" i="1"/>
  <c r="G629" i="1"/>
  <c r="H629" i="1"/>
  <c r="D633" i="1"/>
  <c r="G286" i="1"/>
  <c r="H286" i="1"/>
  <c r="F291" i="4"/>
  <c r="C287" i="1"/>
  <c r="E415" i="4"/>
  <c r="D410" i="1" s="1"/>
  <c r="E640" i="4"/>
  <c r="D408" i="1"/>
  <c r="K3" i="9"/>
  <c r="I9" i="3"/>
  <c r="E275" i="9"/>
  <c r="B276" i="9"/>
  <c r="G287" i="1" l="1"/>
  <c r="H287" i="1"/>
  <c r="E642" i="4"/>
  <c r="D634" i="1"/>
  <c r="D642" i="4"/>
  <c r="F640" i="4"/>
  <c r="C634" i="1"/>
  <c r="H409" i="1"/>
  <c r="G409" i="1"/>
  <c r="G408" i="1"/>
  <c r="H408" i="1"/>
  <c r="G633" i="1"/>
  <c r="H633" i="1"/>
  <c r="I8" i="3"/>
  <c r="M3" i="9"/>
  <c r="E641" i="4"/>
  <c r="F415" i="4"/>
  <c r="C410" i="1"/>
  <c r="D641" i="4"/>
  <c r="D645" i="4" l="1"/>
  <c r="F641" i="4"/>
  <c r="C635" i="1"/>
  <c r="E645" i="4"/>
  <c r="D635" i="1"/>
  <c r="G634" i="1"/>
  <c r="H634" i="1"/>
  <c r="E646" i="4"/>
  <c r="D636" i="1"/>
  <c r="G410" i="1"/>
  <c r="H410" i="1"/>
  <c r="D646" i="4"/>
  <c r="F642" i="4"/>
  <c r="C636" i="1"/>
  <c r="I19" i="3" l="1"/>
  <c r="D640" i="1"/>
  <c r="I18" i="3"/>
  <c r="D639" i="1"/>
  <c r="G635" i="1"/>
  <c r="H635" i="1"/>
  <c r="G636" i="1"/>
  <c r="H636" i="1"/>
  <c r="F646" i="4"/>
  <c r="H19" i="3"/>
  <c r="C640" i="1"/>
  <c r="F645" i="4"/>
  <c r="H18" i="3"/>
  <c r="C639" i="1"/>
  <c r="G640" i="1" l="1"/>
  <c r="H640" i="1"/>
  <c r="G639" i="1"/>
  <c r="H639" i="1"/>
  <c r="H7" i="3"/>
  <c r="J3" i="9" l="1"/>
  <c r="I7" i="3"/>
  <c r="M272" i="9" l="1"/>
  <c r="L272" i="9"/>
  <c r="G18" i="9"/>
  <c r="H18" i="9"/>
  <c r="H15" i="9"/>
  <c r="G17" i="9"/>
  <c r="L16" i="9"/>
  <c r="J13" i="9"/>
  <c r="J9" i="9"/>
  <c r="I8" i="9"/>
  <c r="J10" i="9"/>
  <c r="K5" i="9"/>
  <c r="I13" i="9"/>
  <c r="J8" i="9"/>
  <c r="K8" i="9"/>
  <c r="J17" i="9"/>
  <c r="M16" i="9"/>
  <c r="K7" i="9"/>
  <c r="H17" i="9"/>
  <c r="K12" i="9"/>
  <c r="I12" i="9"/>
  <c r="J7" i="9"/>
  <c r="I17" i="9"/>
  <c r="J11" i="9"/>
  <c r="K6" i="9"/>
  <c r="K13" i="9"/>
  <c r="I7" i="9"/>
  <c r="K11" i="9"/>
  <c r="I5" i="9"/>
  <c r="G15" i="9"/>
  <c r="G16" i="9"/>
  <c r="J12" i="9"/>
  <c r="M15" i="9"/>
  <c r="I6" i="9"/>
  <c r="K10" i="9"/>
  <c r="I11" i="9"/>
  <c r="J6" i="9"/>
  <c r="I9" i="9"/>
  <c r="J5" i="9"/>
  <c r="H16" i="9"/>
  <c r="L15" i="9"/>
  <c r="F15" i="9" s="1"/>
  <c r="K9" i="9"/>
  <c r="E11" i="9" l="1"/>
  <c r="B11" i="9" s="1"/>
  <c r="E12" i="9"/>
  <c r="B12" i="9" s="1"/>
  <c r="E15" i="9"/>
  <c r="B15" i="9" s="1"/>
  <c r="E6" i="9"/>
  <c r="B6" i="9" s="1"/>
  <c r="E18" i="9"/>
  <c r="B18" i="9" s="1"/>
  <c r="F272" i="9"/>
  <c r="B272" i="9" s="1"/>
  <c r="E5" i="9"/>
  <c r="B5" i="9" s="1"/>
  <c r="E9" i="9"/>
  <c r="B9" i="9" s="1"/>
  <c r="E8" i="9"/>
  <c r="B8" i="9" s="1"/>
  <c r="E17" i="9"/>
  <c r="B17" i="9" s="1"/>
  <c r="E13" i="9"/>
  <c r="B13" i="9" s="1"/>
  <c r="E16" i="9"/>
  <c r="E7" i="9"/>
  <c r="B7" i="9" s="1"/>
  <c r="E10" i="9"/>
  <c r="B10" i="9" s="1"/>
  <c r="F16" i="9"/>
  <c r="F14" i="9" s="1"/>
  <c r="F19" i="9" l="1"/>
  <c r="F3" i="9" s="1"/>
  <c r="B16"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<sst xmlns="http://schemas.openxmlformats.org/spreadsheetml/2006/main" count="4313" uniqueCount="3393">
  <si>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</si>
  <si>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</si>
  <si>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</si>
  <si>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</si>
  <si>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</si>
  <si>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</si>
  <si>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</si>
  <si>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</si>
  <si>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</si>
  <si>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</si>
  <si>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</si>
  <si>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</si>
  <si>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</si>
  <si>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</si>
  <si>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</si>
  <si>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</si>
  <si>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</si>
  <si>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</si>
  <si>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</si>
  <si>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</si>
  <si>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</si>
  <si>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</si>
  <si>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</si>
  <si>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</si>
  <si>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</si>
  <si>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</si>
  <si>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</si>
  <si>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</si>
  <si>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</si>
  <si>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</si>
  <si>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</si>
  <si>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 - EKONOMSKI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</si>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</sst>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35031792</v>
      </c>
      <c r="D2" s="6">
        <f>'PR-RAS'!E6</f>
        <v>35085863.780000001</v>
      </c>
      <c r="E2" s="6">
        <v>0</v>
      </c>
      <c r="F2" s="6">
        <v>0</v>
      </c>
      <c r="G2" s="7">
        <f t="shared" ref="G2:G264" si="0">(B2/1000)*(C2*1+D2*2)</f>
        <v>105203.51956</v>
      </c>
      <c r="H2" s="7">
        <f t="shared" ref="H2:H264" si="1">ABS(C2-ROUND(C2,0))+ABS(D2-ROUND(D2,0))</f>
        <v>0.2199999988079071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1926733</v>
      </c>
      <c r="D46" s="1">
        <f>'PR-RAS'!E50</f>
        <v>3269034.44</v>
      </c>
      <c r="E46" s="1">
        <v>0</v>
      </c>
      <c r="F46" s="1">
        <v>0</v>
      </c>
      <c r="G46" s="2">
        <f t="shared" si="0"/>
        <v>380916.08459999994</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592179</v>
      </c>
      <c r="D50" s="1">
        <f>'PR-RAS'!E54</f>
        <v>668529.26</v>
      </c>
      <c r="E50" s="1">
        <v>0</v>
      </c>
      <c r="F50" s="1">
        <v>0</v>
      </c>
      <c r="G50" s="2">
        <f t="shared" si="0"/>
        <v>94532.638480000009</v>
      </c>
      <c r="H50" s="2">
        <f t="shared" si="1"/>
        <v>0.26000000000931323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29884</v>
      </c>
      <c r="D51" s="1">
        <f>'PR-RAS'!E55</f>
        <v>0</v>
      </c>
      <c r="E51" s="1">
        <v>0</v>
      </c>
      <c r="F51" s="1">
        <v>0</v>
      </c>
      <c r="G51" s="2">
        <f t="shared" si="0"/>
        <v>1494.2</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562295</v>
      </c>
      <c r="D53" s="1">
        <f>'PR-RAS'!E57</f>
        <v>668529.26</v>
      </c>
      <c r="E53" s="1">
        <v>0</v>
      </c>
      <c r="F53" s="1">
        <v>0</v>
      </c>
      <c r="G53" s="2">
        <f t="shared" si="0"/>
        <v>98766.383040000001</v>
      </c>
      <c r="H53" s="2">
        <f t="shared" si="1"/>
        <v>0.26000000000931323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5000</v>
      </c>
      <c r="D55" s="1">
        <f>'PR-RAS'!E59</f>
        <v>0</v>
      </c>
      <c r="E55" s="1">
        <v>0</v>
      </c>
      <c r="F55" s="1">
        <v>0</v>
      </c>
      <c r="G55" s="2">
        <f t="shared" si="0"/>
        <v>270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5000</v>
      </c>
      <c r="D56" s="1">
        <f>'PR-RAS'!E60</f>
        <v>0</v>
      </c>
      <c r="E56" s="1">
        <v>0</v>
      </c>
      <c r="F56" s="1">
        <v>0</v>
      </c>
      <c r="G56" s="2">
        <f t="shared" si="0"/>
        <v>275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8000</v>
      </c>
      <c r="D64" s="1">
        <f>'PR-RAS'!E68</f>
        <v>148000</v>
      </c>
      <c r="E64" s="1">
        <v>0</v>
      </c>
      <c r="F64" s="1">
        <v>0</v>
      </c>
      <c r="G64" s="2">
        <f t="shared" si="0"/>
        <v>19152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8000</v>
      </c>
      <c r="D65" s="1">
        <f>'PR-RAS'!E69</f>
        <v>148000</v>
      </c>
      <c r="E65" s="1">
        <v>0</v>
      </c>
      <c r="F65" s="1">
        <v>0</v>
      </c>
      <c r="G65" s="2">
        <f t="shared" si="0"/>
        <v>19456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292023</v>
      </c>
      <c r="D70" s="1">
        <f>'PR-RAS'!E74</f>
        <v>341478.12</v>
      </c>
      <c r="E70" s="1">
        <v>0</v>
      </c>
      <c r="F70" s="1">
        <v>0</v>
      </c>
      <c r="G70" s="2">
        <f t="shared" si="0"/>
        <v>67273.56756000001</v>
      </c>
      <c r="H70" s="2">
        <f t="shared" si="1"/>
        <v>0.11999999999534339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292023</v>
      </c>
      <c r="D71" s="1">
        <f>'PR-RAS'!E75</f>
        <v>341478.12</v>
      </c>
      <c r="E71" s="1">
        <v>0</v>
      </c>
      <c r="F71" s="1">
        <v>0</v>
      </c>
      <c r="G71" s="2">
        <f t="shared" si="0"/>
        <v>68248.546800000011</v>
      </c>
      <c r="H71" s="2">
        <f t="shared" si="1"/>
        <v>0.11999999999534339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1029531</v>
      </c>
      <c r="D73" s="1">
        <f>'PR-RAS'!E77</f>
        <v>2111027.06</v>
      </c>
      <c r="E73" s="1">
        <v>0</v>
      </c>
      <c r="F73" s="1">
        <v>0</v>
      </c>
      <c r="G73" s="2">
        <f t="shared" si="0"/>
        <v>378114.12863999995</v>
      </c>
      <c r="H73" s="2">
        <f t="shared" si="1"/>
        <v>6.0000000055879354E-2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225913</v>
      </c>
      <c r="D74" s="1">
        <f>'PR-RAS'!E78</f>
        <v>598691.41</v>
      </c>
      <c r="E74" s="1">
        <v>0</v>
      </c>
      <c r="F74" s="1">
        <v>0</v>
      </c>
      <c r="G74" s="2">
        <f t="shared" si="0"/>
        <v>103900.59486</v>
      </c>
      <c r="H74" s="2">
        <f t="shared" si="1"/>
        <v>0.41000000003259629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665243</v>
      </c>
      <c r="D76" s="1">
        <f>'PR-RAS'!E80</f>
        <v>1359224.51</v>
      </c>
      <c r="E76" s="1">
        <v>0</v>
      </c>
      <c r="F76" s="1">
        <v>0</v>
      </c>
      <c r="G76" s="2">
        <f t="shared" si="0"/>
        <v>253776.90149999998</v>
      </c>
      <c r="H76" s="2">
        <f t="shared" si="1"/>
        <v>0.48999999999068677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138375</v>
      </c>
      <c r="D77" s="1">
        <f>'PR-RAS'!E81</f>
        <v>153111.14000000001</v>
      </c>
      <c r="E77" s="1">
        <v>0</v>
      </c>
      <c r="F77" s="1">
        <v>0</v>
      </c>
      <c r="G77" s="2">
        <f t="shared" si="0"/>
        <v>33789.393280000004</v>
      </c>
      <c r="H77" s="2">
        <f t="shared" si="1"/>
        <v>0.14000000001396984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1463</v>
      </c>
      <c r="D78" s="1">
        <f>'PR-RAS'!E82</f>
        <v>166484.69</v>
      </c>
      <c r="E78" s="1">
        <v>0</v>
      </c>
      <c r="F78" s="1">
        <v>0</v>
      </c>
      <c r="G78" s="2">
        <f t="shared" si="0"/>
        <v>25751.293259999999</v>
      </c>
      <c r="H78" s="2">
        <f t="shared" si="1"/>
        <v>0.30999999999767169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1463</v>
      </c>
      <c r="D79" s="1">
        <f>'PR-RAS'!E83</f>
        <v>21230.190000000002</v>
      </c>
      <c r="E79" s="1">
        <v>0</v>
      </c>
      <c r="F79" s="1">
        <v>0</v>
      </c>
      <c r="G79" s="2">
        <f t="shared" si="0"/>
        <v>3426.0236400000003</v>
      </c>
      <c r="H79" s="2">
        <f t="shared" si="1"/>
        <v>0.19000000000232831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1043</v>
      </c>
      <c r="D81" s="1">
        <f>'PR-RAS'!E85</f>
        <v>20262.36</v>
      </c>
      <c r="E81" s="1">
        <v>0</v>
      </c>
      <c r="F81" s="1">
        <v>0</v>
      </c>
      <c r="G81" s="2">
        <f t="shared" si="0"/>
        <v>3325.4176000000002</v>
      </c>
      <c r="H81" s="2">
        <f t="shared" si="1"/>
        <v>0.36000000000058208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420</v>
      </c>
      <c r="D83" s="1">
        <f>'PR-RAS'!E87</f>
        <v>967.83</v>
      </c>
      <c r="E83" s="1">
        <v>0</v>
      </c>
      <c r="F83" s="1">
        <v>0</v>
      </c>
      <c r="G83" s="2">
        <f t="shared" si="0"/>
        <v>193.16412</v>
      </c>
      <c r="H83" s="2">
        <f t="shared" si="1"/>
        <v>0.16999999999995907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145254.5</v>
      </c>
      <c r="E87" s="1">
        <v>0</v>
      </c>
      <c r="F87" s="1">
        <v>0</v>
      </c>
      <c r="G87" s="2">
        <f t="shared" si="0"/>
        <v>24983.773999999998</v>
      </c>
      <c r="H87" s="2">
        <f t="shared" si="1"/>
        <v>0.5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145254.5</v>
      </c>
      <c r="E92" s="1">
        <v>0</v>
      </c>
      <c r="F92" s="1">
        <v>0</v>
      </c>
      <c r="G92" s="2">
        <f t="shared" si="0"/>
        <v>26436.319</v>
      </c>
      <c r="H92" s="2">
        <f t="shared" si="1"/>
        <v>0.5</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6592679</v>
      </c>
      <c r="D102" s="1">
        <f>'PR-RAS'!E106</f>
        <v>5919192.0199999996</v>
      </c>
      <c r="E102" s="1">
        <v>0</v>
      </c>
      <c r="F102" s="1">
        <v>0</v>
      </c>
      <c r="G102" s="2">
        <f t="shared" si="0"/>
        <v>1861537.3670399999</v>
      </c>
      <c r="H102" s="2">
        <f t="shared" si="1"/>
        <v>1.9999999552965164E-2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6592679</v>
      </c>
      <c r="D108" s="1">
        <f>'PR-RAS'!E112</f>
        <v>5919192.0199999996</v>
      </c>
      <c r="E108" s="1">
        <v>0</v>
      </c>
      <c r="F108" s="1">
        <v>0</v>
      </c>
      <c r="G108" s="2">
        <f t="shared" si="0"/>
        <v>1972123.7452799999</v>
      </c>
      <c r="H108" s="2">
        <f t="shared" si="1"/>
        <v>1.9999999552965164E-2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6592679</v>
      </c>
      <c r="D113" s="1">
        <f>'PR-RAS'!E117</f>
        <v>5919192.0199999996</v>
      </c>
      <c r="E113" s="1">
        <v>0</v>
      </c>
      <c r="F113" s="1">
        <v>0</v>
      </c>
      <c r="G113" s="2">
        <f t="shared" si="0"/>
        <v>2064279.06048</v>
      </c>
      <c r="H113" s="2">
        <f t="shared" si="1"/>
        <v>1.9999999552965164E-2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1978299</v>
      </c>
      <c r="D120" s="1">
        <f>'PR-RAS'!E124</f>
        <v>855461.46</v>
      </c>
      <c r="E120" s="1">
        <v>0</v>
      </c>
      <c r="F120" s="1">
        <v>0</v>
      </c>
      <c r="G120" s="2">
        <f t="shared" si="0"/>
        <v>439017.40847999998</v>
      </c>
      <c r="H120" s="2">
        <f t="shared" si="1"/>
        <v>0.4599999999627471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1766229</v>
      </c>
      <c r="D121" s="1">
        <f>'PR-RAS'!E125</f>
        <v>655781.32999999996</v>
      </c>
      <c r="E121" s="1">
        <v>0</v>
      </c>
      <c r="F121" s="1">
        <v>0</v>
      </c>
      <c r="G121" s="2">
        <f t="shared" si="0"/>
        <v>369334.99920000002</v>
      </c>
      <c r="H121" s="2">
        <f t="shared" si="1"/>
        <v>0.32999999995809048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37368</v>
      </c>
      <c r="D122" s="1">
        <f>'PR-RAS'!E126</f>
        <v>15118.11</v>
      </c>
      <c r="E122" s="1">
        <v>0</v>
      </c>
      <c r="F122" s="1">
        <v>0</v>
      </c>
      <c r="G122" s="2">
        <f t="shared" si="0"/>
        <v>8180.1106199999995</v>
      </c>
      <c r="H122" s="2">
        <f t="shared" si="1"/>
        <v>0.11000000000058208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1728861</v>
      </c>
      <c r="D123" s="1">
        <f>'PR-RAS'!E127</f>
        <v>640663.22</v>
      </c>
      <c r="E123" s="1">
        <v>0</v>
      </c>
      <c r="F123" s="1">
        <v>0</v>
      </c>
      <c r="G123" s="2">
        <f t="shared" si="0"/>
        <v>367242.86767999997</v>
      </c>
      <c r="H123" s="2">
        <f t="shared" si="1"/>
        <v>0.21999999997206032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212070</v>
      </c>
      <c r="D124" s="1">
        <f>'PR-RAS'!E128</f>
        <v>199680.13</v>
      </c>
      <c r="E124" s="1">
        <v>0</v>
      </c>
      <c r="F124" s="1">
        <v>0</v>
      </c>
      <c r="G124" s="2">
        <f t="shared" si="0"/>
        <v>75205.921979999999</v>
      </c>
      <c r="H124" s="2">
        <f t="shared" si="1"/>
        <v>0.13000000000465661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181820</v>
      </c>
      <c r="D125" s="1">
        <f>'PR-RAS'!E129</f>
        <v>199680.13</v>
      </c>
      <c r="E125" s="1">
        <v>0</v>
      </c>
      <c r="F125" s="1">
        <v>0</v>
      </c>
      <c r="G125" s="2">
        <f t="shared" si="0"/>
        <v>72066.352240000007</v>
      </c>
      <c r="H125" s="2">
        <f t="shared" si="1"/>
        <v>0.13000000000465661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30250</v>
      </c>
      <c r="D126" s="1">
        <f>'PR-RAS'!E130</f>
        <v>0</v>
      </c>
      <c r="E126" s="1">
        <v>0</v>
      </c>
      <c r="F126" s="1">
        <v>0</v>
      </c>
      <c r="G126" s="2">
        <f t="shared" si="0"/>
        <v>3781.25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24531920</v>
      </c>
      <c r="D129" s="1">
        <f>'PR-RAS'!E133</f>
        <v>24848733.260000002</v>
      </c>
      <c r="E129" s="1">
        <v>0</v>
      </c>
      <c r="F129" s="1">
        <v>0</v>
      </c>
      <c r="G129" s="2">
        <f t="shared" si="0"/>
        <v>9501361.4745600019</v>
      </c>
      <c r="H129" s="2">
        <f t="shared" si="1"/>
        <v>0.26000000163912773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24531920</v>
      </c>
      <c r="D130" s="1">
        <f>'PR-RAS'!E134</f>
        <v>24848733.260000002</v>
      </c>
      <c r="E130" s="1">
        <v>0</v>
      </c>
      <c r="F130" s="1">
        <v>0</v>
      </c>
      <c r="G130" s="2">
        <f t="shared" si="0"/>
        <v>9575590.861080002</v>
      </c>
      <c r="H130" s="2">
        <f t="shared" si="1"/>
        <v>0.26000000163912773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23347433</v>
      </c>
      <c r="D131" s="1">
        <f>'PR-RAS'!E135</f>
        <v>24226536.280000001</v>
      </c>
      <c r="E131" s="1">
        <v>0</v>
      </c>
      <c r="F131" s="1">
        <v>0</v>
      </c>
      <c r="G131" s="2">
        <f t="shared" si="0"/>
        <v>9334065.7228000015</v>
      </c>
      <c r="H131" s="2">
        <f t="shared" si="1"/>
        <v>0.2800000011920929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1184487</v>
      </c>
      <c r="D132" s="1">
        <f>'PR-RAS'!E136</f>
        <v>622196.98</v>
      </c>
      <c r="E132" s="1">
        <v>0</v>
      </c>
      <c r="F132" s="1">
        <v>0</v>
      </c>
      <c r="G132" s="2">
        <f t="shared" si="0"/>
        <v>318183.40575999999</v>
      </c>
      <c r="H132" s="2">
        <f t="shared" si="1"/>
        <v>2.0000000018626451E-2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698</v>
      </c>
      <c r="D135" s="1">
        <f>'PR-RAS'!E139</f>
        <v>26957.91</v>
      </c>
      <c r="E135" s="1">
        <v>0</v>
      </c>
      <c r="F135" s="1">
        <v>0</v>
      </c>
      <c r="G135" s="2">
        <f t="shared" si="0"/>
        <v>7318.2518800000007</v>
      </c>
      <c r="H135" s="2">
        <f t="shared" si="1"/>
        <v>9.0000000000145519E-2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698</v>
      </c>
      <c r="D146" s="1">
        <f>'PR-RAS'!E150</f>
        <v>26957.91</v>
      </c>
      <c r="E146" s="1">
        <v>0</v>
      </c>
      <c r="F146" s="1">
        <v>0</v>
      </c>
      <c r="G146" s="2">
        <f t="shared" si="0"/>
        <v>7919.0038999999997</v>
      </c>
      <c r="H146" s="2">
        <f t="shared" si="1"/>
        <v>9.0000000000145519E-2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35022760</v>
      </c>
      <c r="D147" s="1">
        <f>'PR-RAS'!E151</f>
        <v>37070990.280000001</v>
      </c>
      <c r="E147" s="1">
        <v>0</v>
      </c>
      <c r="F147" s="1">
        <v>0</v>
      </c>
      <c r="G147" s="2">
        <f t="shared" si="0"/>
        <v>15938052.12176</v>
      </c>
      <c r="H147" s="2">
        <f t="shared" si="1"/>
        <v>0.2800000011920929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26274679</v>
      </c>
      <c r="D148" s="1">
        <f>'PR-RAS'!E152</f>
        <v>26764131.470000003</v>
      </c>
      <c r="E148" s="1">
        <v>0</v>
      </c>
      <c r="F148" s="1">
        <v>0</v>
      </c>
      <c r="G148" s="2">
        <f t="shared" si="0"/>
        <v>11731032.465179998</v>
      </c>
      <c r="H148" s="2">
        <f t="shared" si="1"/>
        <v>0.4700000025331974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18118839</v>
      </c>
      <c r="D149" s="1">
        <f>'PR-RAS'!E153</f>
        <v>19068388.190000001</v>
      </c>
      <c r="E149" s="1">
        <v>0</v>
      </c>
      <c r="F149" s="1">
        <v>0</v>
      </c>
      <c r="G149" s="2">
        <f t="shared" si="0"/>
        <v>8325831.0762400003</v>
      </c>
      <c r="H149" s="2">
        <f t="shared" si="1"/>
        <v>0.19000000134110451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17588411</v>
      </c>
      <c r="D150" s="1">
        <f>'PR-RAS'!E154</f>
        <v>18405902.57</v>
      </c>
      <c r="E150" s="1">
        <v>0</v>
      </c>
      <c r="F150" s="1">
        <v>0</v>
      </c>
      <c r="G150" s="2">
        <f t="shared" si="0"/>
        <v>8105632.2048599999</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530428</v>
      </c>
      <c r="D152" s="1">
        <f>'PR-RAS'!E156</f>
        <v>662485.62</v>
      </c>
      <c r="E152" s="1">
        <v>0</v>
      </c>
      <c r="F152" s="1">
        <v>0</v>
      </c>
      <c r="G152" s="2">
        <f t="shared" si="0"/>
        <v>280165.28524</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5253752</v>
      </c>
      <c r="D154" s="1">
        <f>'PR-RAS'!E158</f>
        <v>4547151.1900000004</v>
      </c>
      <c r="E154" s="1">
        <v>0</v>
      </c>
      <c r="F154" s="1">
        <v>0</v>
      </c>
      <c r="G154" s="2">
        <f t="shared" si="0"/>
        <v>2195252.32014</v>
      </c>
      <c r="H154" s="2">
        <f t="shared" si="1"/>
        <v>0.19000000040978193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2902088</v>
      </c>
      <c r="D155" s="1">
        <f>'PR-RAS'!E159</f>
        <v>3148592.09</v>
      </c>
      <c r="E155" s="1">
        <v>0</v>
      </c>
      <c r="F155" s="1">
        <v>0</v>
      </c>
      <c r="G155" s="2">
        <f t="shared" si="0"/>
        <v>1416687.9157199999</v>
      </c>
      <c r="H155" s="2">
        <f t="shared" si="1"/>
        <v>8.9999999850988388E-2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2902088</v>
      </c>
      <c r="D157" s="1">
        <f>'PR-RAS'!E161</f>
        <v>3148592.09</v>
      </c>
      <c r="E157" s="1">
        <v>0</v>
      </c>
      <c r="F157" s="1">
        <v>0</v>
      </c>
      <c r="G157" s="2">
        <f t="shared" si="0"/>
        <v>1435086.4600799999</v>
      </c>
      <c r="H157" s="2">
        <f t="shared" si="1"/>
        <v>8.9999999850988388E-2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8280627</v>
      </c>
      <c r="D159" s="1">
        <f>'PR-RAS'!E163</f>
        <v>9573033.8399999999</v>
      </c>
      <c r="E159" s="1">
        <v>0</v>
      </c>
      <c r="F159" s="1">
        <v>0</v>
      </c>
      <c r="G159" s="2">
        <f t="shared" si="0"/>
        <v>4333417.7594400002</v>
      </c>
      <c r="H159" s="2">
        <f t="shared" si="1"/>
        <v>0.16000000014901161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915438</v>
      </c>
      <c r="D160" s="1">
        <f>'PR-RAS'!E164</f>
        <v>1361232.66</v>
      </c>
      <c r="E160" s="1">
        <v>0</v>
      </c>
      <c r="F160" s="1">
        <v>0</v>
      </c>
      <c r="G160" s="2">
        <f t="shared" si="0"/>
        <v>578426.62787999993</v>
      </c>
      <c r="H160" s="2">
        <f t="shared" si="1"/>
        <v>0.34000000008381903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461858</v>
      </c>
      <c r="D161" s="1">
        <f>'PR-RAS'!E165</f>
        <v>906018.32</v>
      </c>
      <c r="E161" s="1">
        <v>0</v>
      </c>
      <c r="F161" s="1">
        <v>0</v>
      </c>
      <c r="G161" s="2">
        <f t="shared" si="0"/>
        <v>363823.14239999995</v>
      </c>
      <c r="H161" s="2">
        <f t="shared" si="1"/>
        <v>0.31999999994877726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187421</v>
      </c>
      <c r="D162" s="1">
        <f>'PR-RAS'!E166</f>
        <v>216049.28</v>
      </c>
      <c r="E162" s="1">
        <v>0</v>
      </c>
      <c r="F162" s="1">
        <v>0</v>
      </c>
      <c r="G162" s="2">
        <f t="shared" si="0"/>
        <v>99742.649160000015</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265159</v>
      </c>
      <c r="D163" s="1">
        <f>'PR-RAS'!E167</f>
        <v>225315.78</v>
      </c>
      <c r="E163" s="1">
        <v>0</v>
      </c>
      <c r="F163" s="1">
        <v>0</v>
      </c>
      <c r="G163" s="2">
        <f t="shared" si="0"/>
        <v>115958.07072000002</v>
      </c>
      <c r="H163" s="2">
        <f t="shared" si="1"/>
        <v>0.22000000000116415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1000</v>
      </c>
      <c r="D164" s="1">
        <f>'PR-RAS'!E168</f>
        <v>13849.28</v>
      </c>
      <c r="E164" s="1">
        <v>0</v>
      </c>
      <c r="F164" s="1">
        <v>0</v>
      </c>
      <c r="G164" s="2">
        <f t="shared" si="0"/>
        <v>4677.86528</v>
      </c>
      <c r="H164" s="2">
        <f t="shared" si="1"/>
        <v>0.28000000000065484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1227685</v>
      </c>
      <c r="D165" s="1">
        <f>'PR-RAS'!E169</f>
        <v>1396165.34</v>
      </c>
      <c r="E165" s="1">
        <v>0</v>
      </c>
      <c r="F165" s="1">
        <v>0</v>
      </c>
      <c r="G165" s="2">
        <f t="shared" si="0"/>
        <v>659282.57152</v>
      </c>
      <c r="H165" s="2">
        <f t="shared" si="1"/>
        <v>0.34000000008381903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438438</v>
      </c>
      <c r="D166" s="1">
        <f>'PR-RAS'!E170</f>
        <v>396565.47</v>
      </c>
      <c r="E166" s="1">
        <v>0</v>
      </c>
      <c r="F166" s="1">
        <v>0</v>
      </c>
      <c r="G166" s="2">
        <f t="shared" si="0"/>
        <v>203208.8751</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7066</v>
      </c>
      <c r="D167" s="1">
        <f>'PR-RAS'!E171</f>
        <v>0</v>
      </c>
      <c r="E167" s="1">
        <v>0</v>
      </c>
      <c r="F167" s="1">
        <v>0</v>
      </c>
      <c r="G167" s="2">
        <f t="shared" si="0"/>
        <v>1172.9560000000001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632698</v>
      </c>
      <c r="D168" s="1">
        <f>'PR-RAS'!E172</f>
        <v>796021.86</v>
      </c>
      <c r="E168" s="1">
        <v>0</v>
      </c>
      <c r="F168" s="1">
        <v>0</v>
      </c>
      <c r="G168" s="2">
        <f t="shared" si="0"/>
        <v>371531.86723999999</v>
      </c>
      <c r="H168" s="2">
        <f t="shared" si="1"/>
        <v>0.14000000001396984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102252</v>
      </c>
      <c r="D169" s="1">
        <f>'PR-RAS'!E173</f>
        <v>131596.37</v>
      </c>
      <c r="E169" s="1">
        <v>0</v>
      </c>
      <c r="F169" s="1">
        <v>0</v>
      </c>
      <c r="G169" s="2">
        <f t="shared" si="0"/>
        <v>61394.71632</v>
      </c>
      <c r="H169" s="2">
        <f t="shared" si="1"/>
        <v>0.36999999999534339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44321</v>
      </c>
      <c r="D170" s="1">
        <f>'PR-RAS'!E174</f>
        <v>11981.64</v>
      </c>
      <c r="E170" s="1">
        <v>0</v>
      </c>
      <c r="F170" s="1">
        <v>0</v>
      </c>
      <c r="G170" s="2">
        <f t="shared" si="0"/>
        <v>11540.043320000001</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2910</v>
      </c>
      <c r="D172" s="1">
        <f>'PR-RAS'!E176</f>
        <v>60000</v>
      </c>
      <c r="E172" s="1">
        <v>0</v>
      </c>
      <c r="F172" s="1">
        <v>0</v>
      </c>
      <c r="G172" s="2">
        <f t="shared" si="0"/>
        <v>21017.61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4864972</v>
      </c>
      <c r="D173" s="1">
        <f>'PR-RAS'!E177</f>
        <v>5236876.7200000007</v>
      </c>
      <c r="E173" s="1">
        <v>0</v>
      </c>
      <c r="F173" s="1">
        <v>0</v>
      </c>
      <c r="G173" s="2">
        <f t="shared" si="0"/>
        <v>2638260.77568</v>
      </c>
      <c r="H173" s="2">
        <f t="shared" si="1"/>
        <v>0.27999999932944775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156990</v>
      </c>
      <c r="D174" s="1">
        <f>'PR-RAS'!E178</f>
        <v>169267.39</v>
      </c>
      <c r="E174" s="1">
        <v>0</v>
      </c>
      <c r="F174" s="1">
        <v>0</v>
      </c>
      <c r="G174" s="2">
        <f t="shared" si="0"/>
        <v>85725.786940000005</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116020</v>
      </c>
      <c r="D175" s="1">
        <f>'PR-RAS'!E179</f>
        <v>312313.78999999998</v>
      </c>
      <c r="E175" s="1">
        <v>0</v>
      </c>
      <c r="F175" s="1">
        <v>0</v>
      </c>
      <c r="G175" s="2">
        <f t="shared" si="0"/>
        <v>128872.67891999998</v>
      </c>
      <c r="H175" s="2">
        <f t="shared" si="1"/>
        <v>0.21000000002095476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354695</v>
      </c>
      <c r="D176" s="1">
        <f>'PR-RAS'!E180</f>
        <v>332814.07</v>
      </c>
      <c r="E176" s="1">
        <v>0</v>
      </c>
      <c r="F176" s="1">
        <v>0</v>
      </c>
      <c r="G176" s="2">
        <f t="shared" si="0"/>
        <v>178556.54949999999</v>
      </c>
      <c r="H176" s="2">
        <f t="shared" si="1"/>
        <v>7.0000000006984919E-2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143052</v>
      </c>
      <c r="D177" s="1">
        <f>'PR-RAS'!E181</f>
        <v>142179.60999999999</v>
      </c>
      <c r="E177" s="1">
        <v>0</v>
      </c>
      <c r="F177" s="1">
        <v>0</v>
      </c>
      <c r="G177" s="2">
        <f t="shared" si="0"/>
        <v>75224.374719999993</v>
      </c>
      <c r="H177" s="2">
        <f t="shared" si="1"/>
        <v>0.39000000001396984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468348</v>
      </c>
      <c r="D178" s="1">
        <f>'PR-RAS'!E182</f>
        <v>459881.61</v>
      </c>
      <c r="E178" s="1">
        <v>0</v>
      </c>
      <c r="F178" s="1">
        <v>0</v>
      </c>
      <c r="G178" s="2">
        <f t="shared" si="0"/>
        <v>245695.68594</v>
      </c>
      <c r="H178" s="2">
        <f t="shared" si="1"/>
        <v>0.39000000001396984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8700</v>
      </c>
      <c r="D179" s="1">
        <f>'PR-RAS'!E183</f>
        <v>60410.9</v>
      </c>
      <c r="E179" s="1">
        <v>0</v>
      </c>
      <c r="F179" s="1">
        <v>0</v>
      </c>
      <c r="G179" s="2">
        <f t="shared" si="0"/>
        <v>23054.880399999998</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2932123</v>
      </c>
      <c r="D180" s="1">
        <f>'PR-RAS'!E184</f>
        <v>3014417.54</v>
      </c>
      <c r="E180" s="1">
        <v>0</v>
      </c>
      <c r="F180" s="1">
        <v>0</v>
      </c>
      <c r="G180" s="2">
        <f t="shared" si="0"/>
        <v>1604011.4963199999</v>
      </c>
      <c r="H180" s="2">
        <f t="shared" si="1"/>
        <v>0.4599999999627471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147290</v>
      </c>
      <c r="D181" s="1">
        <f>'PR-RAS'!E185</f>
        <v>165476.73000000001</v>
      </c>
      <c r="E181" s="1">
        <v>0</v>
      </c>
      <c r="F181" s="1">
        <v>0</v>
      </c>
      <c r="G181" s="2">
        <f t="shared" si="0"/>
        <v>86083.822799999994</v>
      </c>
      <c r="H181" s="2">
        <f t="shared" si="1"/>
        <v>0.26999999998952262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537754</v>
      </c>
      <c r="D182" s="1">
        <f>'PR-RAS'!E186</f>
        <v>580115.07999999996</v>
      </c>
      <c r="E182" s="1">
        <v>0</v>
      </c>
      <c r="F182" s="1">
        <v>0</v>
      </c>
      <c r="G182" s="2">
        <f t="shared" si="0"/>
        <v>307335.13295999996</v>
      </c>
      <c r="H182" s="2">
        <f t="shared" si="1"/>
        <v>7.9999999958090484E-2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78335</v>
      </c>
      <c r="D183" s="1">
        <f>'PR-RAS'!E187</f>
        <v>185527.87</v>
      </c>
      <c r="E183" s="1">
        <v>0</v>
      </c>
      <c r="F183" s="1">
        <v>0</v>
      </c>
      <c r="G183" s="2">
        <f t="shared" si="0"/>
        <v>81789.114679999999</v>
      </c>
      <c r="H183" s="2">
        <f t="shared" si="1"/>
        <v>0.13000000000465661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1194197</v>
      </c>
      <c r="D184" s="1">
        <f>'PR-RAS'!E188</f>
        <v>1393231.25</v>
      </c>
      <c r="E184" s="1">
        <v>0</v>
      </c>
      <c r="F184" s="1">
        <v>0</v>
      </c>
      <c r="G184" s="2">
        <f t="shared" si="0"/>
        <v>728460.68849999993</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99223</v>
      </c>
      <c r="D186" s="1">
        <f>'PR-RAS'!E190</f>
        <v>133040.45000000001</v>
      </c>
      <c r="E186" s="1">
        <v>0</v>
      </c>
      <c r="F186" s="1">
        <v>0</v>
      </c>
      <c r="G186" s="2">
        <f t="shared" si="0"/>
        <v>67581.2215</v>
      </c>
      <c r="H186" s="2">
        <f t="shared" si="1"/>
        <v>0.45000000001164153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240205</v>
      </c>
      <c r="D187" s="1">
        <f>'PR-RAS'!E191</f>
        <v>370480.19</v>
      </c>
      <c r="E187" s="1">
        <v>0</v>
      </c>
      <c r="F187" s="1">
        <v>0</v>
      </c>
      <c r="G187" s="2">
        <f t="shared" si="0"/>
        <v>182496.76068000001</v>
      </c>
      <c r="H187" s="2">
        <f t="shared" si="1"/>
        <v>0.19000000000232831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82891</v>
      </c>
      <c r="D188" s="1">
        <f>'PR-RAS'!E192</f>
        <v>111912.18</v>
      </c>
      <c r="E188" s="1">
        <v>0</v>
      </c>
      <c r="F188" s="1">
        <v>0</v>
      </c>
      <c r="G188" s="2">
        <f t="shared" si="0"/>
        <v>57355.772319999996</v>
      </c>
      <c r="H188" s="2">
        <f t="shared" si="1"/>
        <v>0.17999999999301508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10656</v>
      </c>
      <c r="D189" s="1">
        <f>'PR-RAS'!E193</f>
        <v>20409.32</v>
      </c>
      <c r="E189" s="1">
        <v>0</v>
      </c>
      <c r="F189" s="1">
        <v>0</v>
      </c>
      <c r="G189" s="2">
        <f t="shared" si="0"/>
        <v>9677.2323199999992</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15690.65</v>
      </c>
      <c r="E190" s="1">
        <v>0</v>
      </c>
      <c r="F190" s="1">
        <v>0</v>
      </c>
      <c r="G190" s="2">
        <f t="shared" si="0"/>
        <v>5931.0657000000001</v>
      </c>
      <c r="H190" s="2">
        <f t="shared" si="1"/>
        <v>0.3500000000003638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761222</v>
      </c>
      <c r="D191" s="1">
        <f>'PR-RAS'!E195</f>
        <v>741698.46</v>
      </c>
      <c r="E191" s="1">
        <v>0</v>
      </c>
      <c r="F191" s="1">
        <v>0</v>
      </c>
      <c r="G191" s="2">
        <f t="shared" si="0"/>
        <v>426477.59479999996</v>
      </c>
      <c r="H191" s="2">
        <f t="shared" si="1"/>
        <v>0.4599999999627471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132196</v>
      </c>
      <c r="D192" s="1">
        <f>'PR-RAS'!E196</f>
        <v>128771.9</v>
      </c>
      <c r="E192" s="1">
        <v>0</v>
      </c>
      <c r="F192" s="1">
        <v>0</v>
      </c>
      <c r="G192" s="2">
        <f t="shared" si="0"/>
        <v>74440.301800000001</v>
      </c>
      <c r="H192" s="2">
        <f t="shared" si="1"/>
        <v>0.10000000000582077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132196</v>
      </c>
      <c r="D206" s="1">
        <f>'PR-RAS'!E210</f>
        <v>128771.9</v>
      </c>
      <c r="E206" s="1">
        <v>0</v>
      </c>
      <c r="F206" s="1">
        <v>0</v>
      </c>
      <c r="G206" s="2">
        <f t="shared" si="0"/>
        <v>79896.659</v>
      </c>
      <c r="H206" s="2">
        <f t="shared" si="1"/>
        <v>0.10000000000582077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124856</v>
      </c>
      <c r="D207" s="1">
        <f>'PR-RAS'!E211</f>
        <v>97420.04</v>
      </c>
      <c r="E207" s="1">
        <v>0</v>
      </c>
      <c r="F207" s="1">
        <v>0</v>
      </c>
      <c r="G207" s="2">
        <f t="shared" si="0"/>
        <v>65857.392479999995</v>
      </c>
      <c r="H207" s="2">
        <f t="shared" si="1"/>
        <v>3.9999999993597157E-2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5638</v>
      </c>
      <c r="D208" s="1">
        <f>'PR-RAS'!E212</f>
        <v>9752.94</v>
      </c>
      <c r="E208" s="1">
        <v>0</v>
      </c>
      <c r="F208" s="1">
        <v>0</v>
      </c>
      <c r="G208" s="2">
        <f t="shared" si="0"/>
        <v>5204.78316</v>
      </c>
      <c r="H208" s="2">
        <f t="shared" si="1"/>
        <v>5.9999999999490683E-2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759</v>
      </c>
      <c r="D209" s="1">
        <f>'PR-RAS'!E213</f>
        <v>21598.91</v>
      </c>
      <c r="E209" s="1">
        <v>0</v>
      </c>
      <c r="F209" s="1">
        <v>0</v>
      </c>
      <c r="G209" s="2">
        <f t="shared" si="0"/>
        <v>9143.0185599999986</v>
      </c>
      <c r="H209" s="2">
        <f t="shared" si="1"/>
        <v>9.0000000000145519E-2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943</v>
      </c>
      <c r="D210" s="1">
        <f>'PR-RAS'!E214</f>
        <v>0.01</v>
      </c>
      <c r="E210" s="1">
        <v>0</v>
      </c>
      <c r="F210" s="1">
        <v>0</v>
      </c>
      <c r="G210" s="2">
        <f t="shared" si="0"/>
        <v>197.09117999999998</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223058</v>
      </c>
      <c r="D220" s="1">
        <f>'PR-RAS'!E224</f>
        <v>363598.06</v>
      </c>
      <c r="E220" s="1">
        <v>0</v>
      </c>
      <c r="F220" s="1">
        <v>0</v>
      </c>
      <c r="G220" s="2">
        <f t="shared" si="0"/>
        <v>208105.65228000001</v>
      </c>
      <c r="H220" s="2">
        <f t="shared" si="1"/>
        <v>5.9999999997671694E-2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223058</v>
      </c>
      <c r="D243" s="1">
        <f>'PR-RAS'!E247</f>
        <v>363598.06</v>
      </c>
      <c r="E243" s="1">
        <v>0</v>
      </c>
      <c r="F243" s="1">
        <v>0</v>
      </c>
      <c r="G243" s="2">
        <f t="shared" si="0"/>
        <v>229961.49703999999</v>
      </c>
      <c r="H243" s="2">
        <f t="shared" si="1"/>
        <v>5.9999999997671694E-2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223058</v>
      </c>
      <c r="D246" s="1">
        <f>'PR-RAS'!E250</f>
        <v>363598.06</v>
      </c>
      <c r="E246" s="1">
        <v>0</v>
      </c>
      <c r="F246" s="1">
        <v>0</v>
      </c>
      <c r="G246" s="2">
        <f t="shared" si="0"/>
        <v>232812.25939999998</v>
      </c>
      <c r="H246" s="2">
        <f t="shared" si="1"/>
        <v>5.9999999997671694E-2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93200</v>
      </c>
      <c r="D248" s="1">
        <f>'PR-RAS'!E252</f>
        <v>79627.5</v>
      </c>
      <c r="E248" s="1">
        <v>0</v>
      </c>
      <c r="F248" s="1">
        <v>0</v>
      </c>
      <c r="G248" s="2">
        <f t="shared" si="0"/>
        <v>62356.385000000002</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93200</v>
      </c>
      <c r="D255" s="1">
        <f>'PR-RAS'!E259</f>
        <v>79627.5</v>
      </c>
      <c r="E255" s="1">
        <v>0</v>
      </c>
      <c r="F255" s="1">
        <v>0</v>
      </c>
      <c r="G255" s="2">
        <f t="shared" si="0"/>
        <v>64123.57</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93200</v>
      </c>
      <c r="D256" s="1">
        <f>'PR-RAS'!E260</f>
        <v>79627.5</v>
      </c>
      <c r="E256" s="1">
        <v>0</v>
      </c>
      <c r="F256" s="1">
        <v>0</v>
      </c>
      <c r="G256" s="2">
        <f t="shared" si="0"/>
        <v>64376.025000000001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19000</v>
      </c>
      <c r="D259" s="1">
        <f>'PR-RAS'!E263</f>
        <v>161827.51</v>
      </c>
      <c r="E259" s="1">
        <v>0</v>
      </c>
      <c r="F259" s="1">
        <v>0</v>
      </c>
      <c r="G259" s="2">
        <f t="shared" si="0"/>
        <v>88404.995160000006</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19000</v>
      </c>
      <c r="D260" s="1">
        <f>'PR-RAS'!E264</f>
        <v>16573.009999999998</v>
      </c>
      <c r="E260" s="1">
        <v>0</v>
      </c>
      <c r="F260" s="1">
        <v>0</v>
      </c>
      <c r="G260" s="2">
        <f t="shared" si="0"/>
        <v>13505.81918</v>
      </c>
      <c r="H260" s="2">
        <f t="shared" si="1"/>
        <v>9.9999999983992893E-3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19000</v>
      </c>
      <c r="D261" s="1">
        <f>'PR-RAS'!E265</f>
        <v>16573.009999999998</v>
      </c>
      <c r="E261" s="1">
        <v>0</v>
      </c>
      <c r="F261" s="1">
        <v>0</v>
      </c>
      <c r="G261" s="2">
        <f t="shared" si="0"/>
        <v>13557.965199999999</v>
      </c>
      <c r="H261" s="2">
        <f t="shared" si="1"/>
        <v>9.9999999983992893E-3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145254.5</v>
      </c>
      <c r="E264" s="1">
        <v>0</v>
      </c>
      <c r="F264" s="1">
        <v>0</v>
      </c>
      <c r="G264" s="2">
        <f t="shared" si="0"/>
        <v>76403.866999999998</v>
      </c>
      <c r="H264" s="2">
        <f t="shared" si="1"/>
        <v>0.5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145254.5</v>
      </c>
      <c r="E265" s="1">
        <v>0</v>
      </c>
      <c r="F265" s="1">
        <v>0</v>
      </c>
      <c r="G265" s="2">
        <f t="shared" ref="G265:G521" si="8">(B265/1000)*(C265*1+D265*2)</f>
        <v>76694.376000000004</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35022760</v>
      </c>
      <c r="D285" s="1">
        <f>'PR-RAS'!E289</f>
        <v>37070990.280000001</v>
      </c>
      <c r="E285" s="1">
        <v>0</v>
      </c>
      <c r="F285" s="1">
        <v>0</v>
      </c>
      <c r="G285" s="2">
        <f t="shared" si="8"/>
        <v>31002786.319039997</v>
      </c>
      <c r="H285" s="2">
        <f t="shared" si="9"/>
        <v>0.2800000011920929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9032</v>
      </c>
      <c r="D286" s="1">
        <f>'PR-RAS'!E290</f>
        <v>0</v>
      </c>
      <c r="E286" s="1">
        <v>0</v>
      </c>
      <c r="F286" s="1">
        <v>0</v>
      </c>
      <c r="G286" s="2">
        <f t="shared" si="8"/>
        <v>2574.12</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1985126.5</v>
      </c>
      <c r="E287" s="1">
        <v>0</v>
      </c>
      <c r="F287" s="1">
        <v>0</v>
      </c>
      <c r="G287" s="2">
        <f t="shared" si="8"/>
        <v>1135492.358</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26160559</v>
      </c>
      <c r="D288" s="1">
        <f>'PR-RAS'!E292</f>
        <v>24476318.219999999</v>
      </c>
      <c r="E288" s="1">
        <v>0</v>
      </c>
      <c r="F288" s="1">
        <v>0</v>
      </c>
      <c r="G288" s="2">
        <f t="shared" si="8"/>
        <v>21557487.091279998</v>
      </c>
      <c r="H288" s="2">
        <f t="shared" si="9"/>
        <v>0.2199999988079071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62886</v>
      </c>
      <c r="D290" s="1">
        <f>'PR-RAS'!E294</f>
        <v>48211.839999999997</v>
      </c>
      <c r="E290" s="1">
        <v>0</v>
      </c>
      <c r="F290" s="1">
        <v>0</v>
      </c>
      <c r="G290" s="2">
        <f t="shared" si="8"/>
        <v>46040.497519999997</v>
      </c>
      <c r="H290" s="2">
        <f t="shared" si="9"/>
        <v>0.16000000000349246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12929</v>
      </c>
      <c r="D291" s="1">
        <f>'PR-RAS'!E295</f>
        <v>2439.19</v>
      </c>
      <c r="E291" s="1">
        <v>0</v>
      </c>
      <c r="F291" s="1">
        <v>0</v>
      </c>
      <c r="G291" s="2">
        <f t="shared" si="8"/>
        <v>5164.1401999999998</v>
      </c>
      <c r="H291" s="2">
        <f t="shared" si="9"/>
        <v>0.19000000000005457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9488</v>
      </c>
      <c r="D293" s="1">
        <f>'PR-RAS'!E298</f>
        <v>3215.16</v>
      </c>
      <c r="E293" s="1">
        <v>0</v>
      </c>
      <c r="F293" s="1">
        <v>0</v>
      </c>
      <c r="G293" s="2">
        <f t="shared" si="8"/>
        <v>4648.1494399999992</v>
      </c>
      <c r="H293" s="2">
        <f t="shared" si="9"/>
        <v>0.15999999999985448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9488</v>
      </c>
      <c r="D306" s="1">
        <f>'PR-RAS'!E311</f>
        <v>3215.16</v>
      </c>
      <c r="E306" s="1">
        <v>0</v>
      </c>
      <c r="F306" s="1">
        <v>0</v>
      </c>
      <c r="G306" s="2">
        <f t="shared" si="8"/>
        <v>4855.0875999999998</v>
      </c>
      <c r="H306" s="2">
        <f t="shared" si="9"/>
        <v>0.15999999999985448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9488</v>
      </c>
      <c r="D307" s="1">
        <f>'PR-RAS'!E312</f>
        <v>3215.16</v>
      </c>
      <c r="E307" s="1">
        <v>0</v>
      </c>
      <c r="F307" s="1">
        <v>0</v>
      </c>
      <c r="G307" s="2">
        <f t="shared" si="8"/>
        <v>4871.0059199999996</v>
      </c>
      <c r="H307" s="2">
        <f t="shared" si="9"/>
        <v>0.15999999999985448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9488</v>
      </c>
      <c r="D308" s="1">
        <f>'PR-RAS'!E313</f>
        <v>3215.16</v>
      </c>
      <c r="E308" s="1">
        <v>0</v>
      </c>
      <c r="F308" s="1">
        <v>0</v>
      </c>
      <c r="G308" s="2">
        <f t="shared" si="8"/>
        <v>4886.9242400000003</v>
      </c>
      <c r="H308" s="2">
        <f t="shared" si="9"/>
        <v>0.15999999999985448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1673952</v>
      </c>
      <c r="D345" s="1">
        <f>'PR-RAS'!E350</f>
        <v>705657.86</v>
      </c>
      <c r="E345" s="1">
        <v>0</v>
      </c>
      <c r="F345" s="1">
        <v>0</v>
      </c>
      <c r="G345" s="2">
        <f t="shared" si="8"/>
        <v>1061332.0956799998</v>
      </c>
      <c r="H345" s="2">
        <f t="shared" si="9"/>
        <v>0.14000000001396984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262391</v>
      </c>
      <c r="D346" s="1">
        <f>'PR-RAS'!E351</f>
        <v>0</v>
      </c>
      <c r="E346" s="1">
        <v>0</v>
      </c>
      <c r="F346" s="1">
        <v>0</v>
      </c>
      <c r="G346" s="2">
        <f t="shared" si="8"/>
        <v>90524.89499999999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262391</v>
      </c>
      <c r="D351" s="1">
        <f>'PR-RAS'!E356</f>
        <v>0</v>
      </c>
      <c r="E351" s="1">
        <v>0</v>
      </c>
      <c r="F351" s="1">
        <v>0</v>
      </c>
      <c r="G351" s="2">
        <f t="shared" si="8"/>
        <v>91836.849999999991</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262391</v>
      </c>
      <c r="D355" s="1">
        <f>'PR-RAS'!E360</f>
        <v>0</v>
      </c>
      <c r="E355" s="1">
        <v>0</v>
      </c>
      <c r="F355" s="1">
        <v>0</v>
      </c>
      <c r="G355" s="2">
        <f t="shared" si="8"/>
        <v>92886.41399999999</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1411561</v>
      </c>
      <c r="D358" s="1">
        <f>'PR-RAS'!E363</f>
        <v>705657.86</v>
      </c>
      <c r="E358" s="1">
        <v>0</v>
      </c>
      <c r="F358" s="1">
        <v>0</v>
      </c>
      <c r="G358" s="2">
        <f t="shared" si="8"/>
        <v>1007766.9890399999</v>
      </c>
      <c r="H358" s="2">
        <f t="shared" si="9"/>
        <v>0.14000000001396984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1256320</v>
      </c>
      <c r="D364" s="1">
        <f>'PR-RAS'!E369</f>
        <v>558143.71</v>
      </c>
      <c r="E364" s="1">
        <v>0</v>
      </c>
      <c r="F364" s="1">
        <v>0</v>
      </c>
      <c r="G364" s="2">
        <f t="shared" si="8"/>
        <v>861256.49345999991</v>
      </c>
      <c r="H364" s="2">
        <f t="shared" si="9"/>
        <v>0.2900000000372529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768337</v>
      </c>
      <c r="D365" s="1">
        <f>'PR-RAS'!E370</f>
        <v>402871.11</v>
      </c>
      <c r="E365" s="1">
        <v>0</v>
      </c>
      <c r="F365" s="1">
        <v>0</v>
      </c>
      <c r="G365" s="2">
        <f t="shared" si="8"/>
        <v>572964.83607999992</v>
      </c>
      <c r="H365" s="2">
        <f t="shared" si="9"/>
        <v>0.10999999998603016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906</v>
      </c>
      <c r="D366" s="1">
        <f>'PR-RAS'!E371</f>
        <v>5994.16</v>
      </c>
      <c r="E366" s="1">
        <v>0</v>
      </c>
      <c r="F366" s="1">
        <v>0</v>
      </c>
      <c r="G366" s="2">
        <f t="shared" si="8"/>
        <v>4706.4268000000002</v>
      </c>
      <c r="H366" s="2">
        <f t="shared" si="9"/>
        <v>0.15999999999985448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215335</v>
      </c>
      <c r="D367" s="1">
        <f>'PR-RAS'!E372</f>
        <v>39039.29</v>
      </c>
      <c r="E367" s="1">
        <v>0</v>
      </c>
      <c r="F367" s="1">
        <v>0</v>
      </c>
      <c r="G367" s="2">
        <f t="shared" si="8"/>
        <v>107389.37028</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248587</v>
      </c>
      <c r="D370" s="1">
        <f>'PR-RAS'!E375</f>
        <v>37702.800000000003</v>
      </c>
      <c r="E370" s="1">
        <v>0</v>
      </c>
      <c r="F370" s="1">
        <v>0</v>
      </c>
      <c r="G370" s="2">
        <f t="shared" si="8"/>
        <v>119553.26939999999</v>
      </c>
      <c r="H370" s="2">
        <f t="shared" si="9"/>
        <v>0.19999999999708962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23155</v>
      </c>
      <c r="D371" s="1">
        <f>'PR-RAS'!E376</f>
        <v>72536.350000000006</v>
      </c>
      <c r="E371" s="1">
        <v>0</v>
      </c>
      <c r="F371" s="1">
        <v>0</v>
      </c>
      <c r="G371" s="2">
        <f t="shared" si="8"/>
        <v>62244.249000000003</v>
      </c>
      <c r="H371" s="2">
        <f t="shared" si="9"/>
        <v>0.35000000000582077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155241</v>
      </c>
      <c r="D378" s="1">
        <f>'PR-RAS'!E383</f>
        <v>147514.15</v>
      </c>
      <c r="E378" s="1">
        <v>0</v>
      </c>
      <c r="F378" s="1">
        <v>0</v>
      </c>
      <c r="G378" s="2">
        <f t="shared" si="8"/>
        <v>169751.52609999999</v>
      </c>
      <c r="H378" s="2">
        <f t="shared" si="9"/>
        <v>0.14999999999417923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155241</v>
      </c>
      <c r="D379" s="1">
        <f>'PR-RAS'!E384</f>
        <v>147514.15</v>
      </c>
      <c r="E379" s="1">
        <v>0</v>
      </c>
      <c r="F379" s="1">
        <v>0</v>
      </c>
      <c r="G379" s="2">
        <f t="shared" si="8"/>
        <v>170201.7954</v>
      </c>
      <c r="H379" s="2">
        <f t="shared" si="9"/>
        <v>0.14999999999417923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1664464</v>
      </c>
      <c r="D403" s="1">
        <f>'PR-RAS'!E408</f>
        <v>702442.7</v>
      </c>
      <c r="E403" s="1">
        <v>0</v>
      </c>
      <c r="F403" s="1">
        <v>0</v>
      </c>
      <c r="G403" s="2">
        <f t="shared" si="8"/>
        <v>1233878.4588000001</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35041280</v>
      </c>
      <c r="D407" s="1">
        <f>'PR-RAS'!E412</f>
        <v>35089078.939999998</v>
      </c>
      <c r="E407" s="1">
        <v>0</v>
      </c>
      <c r="F407" s="1">
        <v>0</v>
      </c>
      <c r="G407" s="2">
        <f t="shared" si="8"/>
        <v>42719091.779279999</v>
      </c>
      <c r="H407" s="2">
        <f t="shared" si="9"/>
        <v>6.0000002384185791E-2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36696712</v>
      </c>
      <c r="D408" s="1">
        <f>'PR-RAS'!E413</f>
        <v>37776648.140000001</v>
      </c>
      <c r="E408" s="1">
        <v>0</v>
      </c>
      <c r="F408" s="1">
        <v>0</v>
      </c>
      <c r="G408" s="2">
        <f t="shared" si="8"/>
        <v>45685753.369959995</v>
      </c>
      <c r="H408" s="2">
        <f t="shared" si="9"/>
        <v>0.14000000059604645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1655432</v>
      </c>
      <c r="D410" s="1">
        <f>'PR-RAS'!E415</f>
        <v>2687569.200000003</v>
      </c>
      <c r="E410" s="1">
        <v>0</v>
      </c>
      <c r="F410" s="1">
        <v>0</v>
      </c>
      <c r="G410" s="2">
        <f t="shared" si="8"/>
        <v>2875503.2936000023</v>
      </c>
      <c r="H410" s="2">
        <f t="shared" si="9"/>
        <v>0.20000000298023224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26160559</v>
      </c>
      <c r="D411" s="1">
        <f>'PR-RAS'!E416</f>
        <v>24476318.219999999</v>
      </c>
      <c r="E411" s="1">
        <v>0</v>
      </c>
      <c r="F411" s="1">
        <v>0</v>
      </c>
      <c r="G411" s="2">
        <f t="shared" si="8"/>
        <v>30796410.130399998</v>
      </c>
      <c r="H411" s="2">
        <f t="shared" si="9"/>
        <v>0.2199999988079071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62886</v>
      </c>
      <c r="D413" s="1">
        <f>'PR-RAS'!E418</f>
        <v>48211.839999999997</v>
      </c>
      <c r="E413" s="1">
        <v>0</v>
      </c>
      <c r="F413" s="1">
        <v>0</v>
      </c>
      <c r="G413" s="2">
        <f t="shared" si="8"/>
        <v>65635.588159999999</v>
      </c>
      <c r="H413" s="2">
        <f t="shared" si="9"/>
        <v>0.16000000000349246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20000000</v>
      </c>
      <c r="D522" s="1">
        <f>'PR-RAS'!E528</f>
        <v>0</v>
      </c>
      <c r="E522" s="1">
        <v>0</v>
      </c>
      <c r="F522" s="1">
        <v>0</v>
      </c>
      <c r="G522" s="2">
        <f t="shared" ref="G522:G809" si="10">(B522/1000)*(C522*1+D522*2)</f>
        <v>10420000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20000000</v>
      </c>
      <c r="D523" s="1">
        <f>'PR-RAS'!E529</f>
        <v>0</v>
      </c>
      <c r="E523" s="1">
        <v>0</v>
      </c>
      <c r="F523" s="1">
        <v>0</v>
      </c>
      <c r="G523" s="2">
        <f t="shared" si="10"/>
        <v>10440000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20000000</v>
      </c>
      <c r="D557" s="1">
        <f>'PR-RAS'!E563</f>
        <v>0</v>
      </c>
      <c r="E557" s="1">
        <v>0</v>
      </c>
      <c r="F557" s="1">
        <v>0</v>
      </c>
      <c r="G557" s="2">
        <f t="shared" si="10"/>
        <v>11120000.000000002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20000000</v>
      </c>
      <c r="D558" s="1">
        <f>'PR-RAS'!E564</f>
        <v>0</v>
      </c>
      <c r="E558" s="1">
        <v>0</v>
      </c>
      <c r="F558" s="1">
        <v>0</v>
      </c>
      <c r="G558" s="2">
        <f t="shared" si="10"/>
        <v>11140000.000000002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20000000</v>
      </c>
      <c r="D630" s="1">
        <f>'PR-RAS'!E636</f>
        <v>0</v>
      </c>
      <c r="E630" s="1">
        <v>0</v>
      </c>
      <c r="F630" s="1">
        <v>0</v>
      </c>
      <c r="G630" s="2">
        <f t="shared" si="10"/>
        <v>12580000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20000000</v>
      </c>
      <c r="E632" s="1">
        <v>0</v>
      </c>
      <c r="F632" s="1">
        <v>0</v>
      </c>
      <c r="G632" s="2">
        <f t="shared" si="10"/>
        <v>25240000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35041280</v>
      </c>
      <c r="D633" s="1">
        <f>'PR-RAS'!E639</f>
        <v>35089078.939999998</v>
      </c>
      <c r="E633" s="1">
        <v>0</v>
      </c>
      <c r="F633" s="1">
        <v>0</v>
      </c>
      <c r="G633" s="2">
        <f t="shared" si="10"/>
        <v>66498684.740159996</v>
      </c>
      <c r="H633" s="2">
        <f t="shared" si="11"/>
        <v>6.0000002384185791E-2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56696712</v>
      </c>
      <c r="D634" s="1">
        <f>'PR-RAS'!E640</f>
        <v>37776648.140000001</v>
      </c>
      <c r="E634" s="1">
        <v>0</v>
      </c>
      <c r="F634" s="1">
        <v>0</v>
      </c>
      <c r="G634" s="2">
        <f t="shared" si="10"/>
        <v>83714255.241239995</v>
      </c>
      <c r="H634" s="2">
        <f t="shared" si="11"/>
        <v>0.14000000059604645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21655432</v>
      </c>
      <c r="D636" s="1">
        <f>'PR-RAS'!E642</f>
        <v>2687569.200000003</v>
      </c>
      <c r="E636" s="1">
        <v>0</v>
      </c>
      <c r="F636" s="1">
        <v>0</v>
      </c>
      <c r="G636" s="2">
        <f t="shared" si="10"/>
        <v>17164412.204000004</v>
      </c>
      <c r="H636" s="2">
        <f t="shared" si="11"/>
        <v>0.20000000298023224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26160559</v>
      </c>
      <c r="D637" s="1">
        <f>'PR-RAS'!E643</f>
        <v>4476318.2199999988</v>
      </c>
      <c r="E637" s="1">
        <v>0</v>
      </c>
      <c r="F637" s="1">
        <v>0</v>
      </c>
      <c r="G637" s="2">
        <f t="shared" si="10"/>
        <v>22331992.29984</v>
      </c>
      <c r="H637" s="2">
        <f t="shared" si="11"/>
        <v>0.2199999988079071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4505127</v>
      </c>
      <c r="D639" s="1">
        <f>'PR-RAS'!E645</f>
        <v>1788749.0199999958</v>
      </c>
      <c r="E639" s="1">
        <v>0</v>
      </c>
      <c r="F639" s="1">
        <v>0</v>
      </c>
      <c r="G639" s="2">
        <f t="shared" si="10"/>
        <v>5156714.775519995</v>
      </c>
      <c r="H639" s="2">
        <f t="shared" si="11"/>
        <v>1.9999995827674866E-2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1730949</v>
      </c>
      <c r="D641" s="1">
        <f>'PR-RAS'!E647</f>
        <v>1882656.8</v>
      </c>
      <c r="E641" s="1">
        <v>0</v>
      </c>
      <c r="F641" s="1">
        <v>0</v>
      </c>
      <c r="G641" s="2">
        <f t="shared" si="10"/>
        <v>3517608.0639999998</v>
      </c>
      <c r="H641" s="2">
        <f t="shared" si="11"/>
        <v>0.19999999995343387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29399722</v>
      </c>
      <c r="D642" s="1">
        <f>'PR-RAS'!E649</f>
        <v>7155364.4500000002</v>
      </c>
      <c r="E642" s="1">
        <v>0</v>
      </c>
      <c r="F642" s="1">
        <v>0</v>
      </c>
      <c r="G642" s="2">
        <f t="shared" si="10"/>
        <v>28018399.026900001</v>
      </c>
      <c r="H642" s="2">
        <f t="shared" si="11"/>
        <v>0.45000000018626451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36459534</v>
      </c>
      <c r="D643" s="1">
        <f>'PR-RAS'!E650</f>
        <v>45949331.140000001</v>
      </c>
      <c r="E643" s="1">
        <v>0</v>
      </c>
      <c r="F643" s="1">
        <v>0</v>
      </c>
      <c r="G643" s="2">
        <f t="shared" si="10"/>
        <v>82405962.011759996</v>
      </c>
      <c r="H643" s="2">
        <f t="shared" si="11"/>
        <v>0.14000000059604645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58703892</v>
      </c>
      <c r="D644" s="1">
        <f>'PR-RAS'!E651</f>
        <v>48887475.539999999</v>
      </c>
      <c r="E644" s="1">
        <v>0</v>
      </c>
      <c r="F644" s="1">
        <v>0</v>
      </c>
      <c r="G644" s="2">
        <f t="shared" si="10"/>
        <v>100615896.10044</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7155364</v>
      </c>
      <c r="D645" s="1">
        <f>'PR-RAS'!E652</f>
        <v>4217220.0500000045</v>
      </c>
      <c r="E645" s="1">
        <v>0</v>
      </c>
      <c r="F645" s="1">
        <v>0</v>
      </c>
      <c r="G645" s="2">
        <f t="shared" si="10"/>
        <v>10039833.840400007</v>
      </c>
      <c r="H645" s="2">
        <f t="shared" si="11"/>
        <v>5.0000004470348358E-2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v>
      </c>
      <c r="D647" s="1">
        <f>'PR-RAS'!E654</f>
        <v>108</v>
      </c>
      <c r="E647" s="1">
        <v>0</v>
      </c>
      <c r="F647" s="1">
        <v>0</v>
      </c>
      <c r="G647" s="2">
        <f t="shared" si="10"/>
        <v>207.36600000000001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100</v>
      </c>
      <c r="E649" s="1">
        <v>0</v>
      </c>
      <c r="F649" s="1">
        <v>0</v>
      </c>
      <c r="G649" s="2">
        <f t="shared" si="10"/>
        <v>193.75200000000001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5000</v>
      </c>
      <c r="D656" s="1">
        <f>'PR-RAS'!E663</f>
        <v>0</v>
      </c>
      <c r="E656" s="1">
        <v>0</v>
      </c>
      <c r="F656" s="1">
        <v>0</v>
      </c>
      <c r="G656" s="2">
        <f t="shared" si="10"/>
        <v>3275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8000</v>
      </c>
      <c r="D669" s="1">
        <f>'PR-RAS'!E676</f>
        <v>148000</v>
      </c>
      <c r="E669" s="1">
        <v>0</v>
      </c>
      <c r="F669" s="1">
        <v>0</v>
      </c>
      <c r="G669" s="2">
        <f t="shared" si="10"/>
        <v>203072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260410</v>
      </c>
      <c r="D689" s="1">
        <f>'PR-RAS'!E696</f>
        <v>341478.12</v>
      </c>
      <c r="E689" s="1">
        <v>0</v>
      </c>
      <c r="F689" s="1">
        <v>0</v>
      </c>
      <c r="G689" s="2">
        <f t="shared" si="10"/>
        <v>649035.97311999998</v>
      </c>
      <c r="H689" s="2">
        <f t="shared" si="11"/>
        <v>0.11999999999534339</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31613</v>
      </c>
      <c r="D690" s="1">
        <f>'PR-RAS'!E697</f>
        <v>0</v>
      </c>
      <c r="E690" s="1">
        <v>0</v>
      </c>
      <c r="F690" s="1">
        <v>0</v>
      </c>
      <c r="G690" s="2">
        <f t="shared" si="10"/>
        <v>21781.357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6435289</v>
      </c>
      <c r="D703" s="1">
        <f>'PR-RAS'!E710</f>
        <v>5878964.79</v>
      </c>
      <c r="E703" s="1">
        <v>0</v>
      </c>
      <c r="F703" s="1">
        <v>0</v>
      </c>
      <c r="G703" s="2">
        <f t="shared" si="10"/>
        <v>12771639.443159997</v>
      </c>
      <c r="H703" s="2">
        <f t="shared" si="11"/>
        <v>0.2099999999627471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31387</v>
      </c>
      <c r="D709" s="1">
        <f>'PR-RAS'!E716</f>
        <v>61005.31</v>
      </c>
      <c r="E709" s="1">
        <v>0</v>
      </c>
      <c r="F709" s="1">
        <v>0</v>
      </c>
      <c r="G709" s="2">
        <f t="shared" si="10"/>
        <v>108605.51495999999</v>
      </c>
      <c r="H709" s="2">
        <f t="shared" si="11"/>
        <v>0.30999999999767169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25801</v>
      </c>
      <c r="D710" s="1">
        <f>'PR-RAS'!E717</f>
        <v>59857.22</v>
      </c>
      <c r="E710" s="1">
        <v>0</v>
      </c>
      <c r="F710" s="1">
        <v>0</v>
      </c>
      <c r="G710" s="2">
        <f t="shared" si="10"/>
        <v>103170.44696</v>
      </c>
      <c r="H710" s="2">
        <f t="shared" si="11"/>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187421</v>
      </c>
      <c r="D711" s="1">
        <f>'PR-RAS'!E718</f>
        <v>216049.28</v>
      </c>
      <c r="E711" s="1">
        <v>0</v>
      </c>
      <c r="F711" s="1">
        <v>0</v>
      </c>
      <c r="G711" s="2">
        <f t="shared" si="10"/>
        <v>439858.88760000002</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8700</v>
      </c>
      <c r="D713" s="1">
        <f>'PR-RAS'!E720</f>
        <v>60410.9</v>
      </c>
      <c r="E713" s="1">
        <v>0</v>
      </c>
      <c r="F713" s="1">
        <v>0</v>
      </c>
      <c r="G713" s="2">
        <f t="shared" si="10"/>
        <v>92219.521599999993</v>
      </c>
      <c r="H713" s="2">
        <f t="shared" si="11"/>
        <v>9.9999999998544808E-2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1545613</v>
      </c>
      <c r="D714" s="1">
        <f>'PR-RAS'!E721</f>
        <v>1601984.97</v>
      </c>
      <c r="E714" s="1">
        <v>0</v>
      </c>
      <c r="F714" s="1">
        <v>0</v>
      </c>
      <c r="G714" s="2">
        <f t="shared" si="10"/>
        <v>3386452.6362199993</v>
      </c>
      <c r="H714" s="2">
        <f t="shared" si="11"/>
        <v>3.0000000027939677E-2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420242</v>
      </c>
      <c r="D715" s="1">
        <f>'PR-RAS'!E722</f>
        <v>339492.94</v>
      </c>
      <c r="E715" s="1">
        <v>0</v>
      </c>
      <c r="F715" s="1">
        <v>0</v>
      </c>
      <c r="G715" s="2">
        <f t="shared" si="10"/>
        <v>784848.70631999988</v>
      </c>
      <c r="H715" s="2">
        <f t="shared" si="11"/>
        <v>5.9999999997671694E-2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705790</v>
      </c>
      <c r="D716" s="1">
        <f>'PR-RAS'!E723</f>
        <v>929515.35</v>
      </c>
      <c r="E716" s="1">
        <v>0</v>
      </c>
      <c r="F716" s="1">
        <v>0</v>
      </c>
      <c r="G716" s="2">
        <f t="shared" si="10"/>
        <v>1833846.8005000001</v>
      </c>
      <c r="H716" s="2">
        <f t="shared" si="11"/>
        <v>0.34999999997671694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28927.85</v>
      </c>
      <c r="D719" s="1">
        <f>'PR-RAS'!E726</f>
        <v>56333.85</v>
      </c>
      <c r="E719" s="1">
        <v>0</v>
      </c>
      <c r="F719" s="1">
        <v>0</v>
      </c>
      <c r="G719" s="2">
        <f t="shared" si="10"/>
        <v>101665.60489999999</v>
      </c>
      <c r="H719" s="2">
        <f t="shared" si="11"/>
        <v>0.30000000000291038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93200</v>
      </c>
      <c r="D812" s="1">
        <f>'PR-RAS'!E819</f>
        <v>79627.5</v>
      </c>
      <c r="E812" s="1">
        <v>0</v>
      </c>
      <c r="F812" s="1">
        <v>0</v>
      </c>
      <c r="G812" s="2">
        <f t="shared" si="18"/>
        <v>204741.005</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54871934</v>
      </c>
      <c r="D984" s="6">
        <f>BILANCA!E6</f>
        <v>51663358.849999994</v>
      </c>
      <c r="E984" s="6">
        <v>0</v>
      </c>
      <c r="F984" s="6">
        <v>0</v>
      </c>
      <c r="G984" s="7">
        <f t="shared" ref="G984:G1241" si="22">B984/1000*C984+B984/500*D984</f>
        <v>158198.65169999999</v>
      </c>
      <c r="H984" s="7">
        <f t="shared" si="19"/>
        <v>0.15000000596046448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25772740</v>
      </c>
      <c r="D985" s="1">
        <f>BILANCA!E7</f>
        <v>25382381.029999997</v>
      </c>
      <c r="E985" s="1">
        <v>0</v>
      </c>
      <c r="F985" s="1">
        <v>0</v>
      </c>
      <c r="G985" s="2">
        <f t="shared" si="22"/>
        <v>153075.00412</v>
      </c>
      <c r="H985" s="2">
        <f t="shared" si="19"/>
        <v>2.9999997466802597E-2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809875</v>
      </c>
      <c r="D986" s="1">
        <f>BILANCA!E8</f>
        <v>809874.94</v>
      </c>
      <c r="E986" s="1">
        <v>0</v>
      </c>
      <c r="F986" s="1">
        <v>0</v>
      </c>
      <c r="G986" s="2">
        <f t="shared" si="22"/>
        <v>7288.87464</v>
      </c>
      <c r="H986" s="2">
        <f t="shared" si="19"/>
        <v>6.0000000055879354E-2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809875</v>
      </c>
      <c r="D988" s="1">
        <f>BILANCA!E10</f>
        <v>809874.94</v>
      </c>
      <c r="E988" s="1">
        <v>0</v>
      </c>
      <c r="F988" s="1">
        <v>0</v>
      </c>
      <c r="G988" s="2">
        <f t="shared" si="22"/>
        <v>12148.124400000001</v>
      </c>
      <c r="H988" s="2">
        <f t="shared" si="19"/>
        <v>6.0000000055879354E-2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24653050</v>
      </c>
      <c r="D990" s="1">
        <f>BILANCA!E12</f>
        <v>24221582.159999996</v>
      </c>
      <c r="E990" s="1">
        <v>0</v>
      </c>
      <c r="F990" s="1">
        <v>0</v>
      </c>
      <c r="G990" s="2">
        <f t="shared" si="22"/>
        <v>511673.50023999996</v>
      </c>
      <c r="H990" s="2">
        <f t="shared" si="19"/>
        <v>0.15999999642372131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22632803</v>
      </c>
      <c r="D991" s="1">
        <f>BILANCA!E13</f>
        <v>22184297.07</v>
      </c>
      <c r="E991" s="1">
        <v>0</v>
      </c>
      <c r="F991" s="1">
        <v>0</v>
      </c>
      <c r="G991" s="2">
        <f t="shared" si="22"/>
        <v>536011.17712000001</v>
      </c>
      <c r="H991" s="2">
        <f t="shared" si="19"/>
        <v>7.0000000298023224E-2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35880450</v>
      </c>
      <c r="D993" s="1">
        <f>BILANCA!E15</f>
        <v>35880449.920000002</v>
      </c>
      <c r="E993" s="1">
        <v>0</v>
      </c>
      <c r="F993" s="1">
        <v>0</v>
      </c>
      <c r="G993" s="2">
        <f t="shared" si="22"/>
        <v>1076413.4983999999</v>
      </c>
      <c r="H993" s="2">
        <f t="shared" si="19"/>
        <v>7.9999998211860657E-2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13247647</v>
      </c>
      <c r="D996" s="1">
        <f>BILANCA!E18</f>
        <v>13696152.85</v>
      </c>
      <c r="E996" s="1">
        <v>0</v>
      </c>
      <c r="F996" s="1">
        <v>0</v>
      </c>
      <c r="G996" s="2">
        <f t="shared" si="22"/>
        <v>528319.38509999996</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1665389</v>
      </c>
      <c r="D997" s="1">
        <f>BILANCA!E19</f>
        <v>1647714.9799999986</v>
      </c>
      <c r="E997" s="1">
        <v>0</v>
      </c>
      <c r="F997" s="1">
        <v>0</v>
      </c>
      <c r="G997" s="2">
        <f t="shared" si="22"/>
        <v>69451.465439999956</v>
      </c>
      <c r="H997" s="2">
        <f t="shared" si="19"/>
        <v>2.0000001415610313E-2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10539193</v>
      </c>
      <c r="D998" s="1">
        <f>BILANCA!E20</f>
        <v>10882946.93</v>
      </c>
      <c r="E998" s="1">
        <v>0</v>
      </c>
      <c r="F998" s="1">
        <v>0</v>
      </c>
      <c r="G998" s="2">
        <f t="shared" si="22"/>
        <v>484576.30290000001</v>
      </c>
      <c r="H998" s="2">
        <f t="shared" si="19"/>
        <v>7.0000000298023224E-2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387933</v>
      </c>
      <c r="D999" s="1">
        <f>BILANCA!E21</f>
        <v>385509.15</v>
      </c>
      <c r="E999" s="1">
        <v>0</v>
      </c>
      <c r="F999" s="1">
        <v>0</v>
      </c>
      <c r="G999" s="2">
        <f t="shared" si="22"/>
        <v>18543.220800000003</v>
      </c>
      <c r="H999" s="2">
        <f t="shared" si="19"/>
        <v>0.15000000002328306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1094356</v>
      </c>
      <c r="D1000" s="1">
        <f>BILANCA!E22</f>
        <v>1133395.96</v>
      </c>
      <c r="E1000" s="1">
        <v>0</v>
      </c>
      <c r="F1000" s="1">
        <v>0</v>
      </c>
      <c r="G1000" s="2">
        <f t="shared" si="22"/>
        <v>57139.514639999994</v>
      </c>
      <c r="H1000" s="2">
        <f t="shared" si="19"/>
        <v>4.0000000037252903E-2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38594</v>
      </c>
      <c r="D1002" s="1">
        <f>BILANCA!E24</f>
        <v>38594.75</v>
      </c>
      <c r="E1002" s="1">
        <v>0</v>
      </c>
      <c r="F1002" s="1">
        <v>0</v>
      </c>
      <c r="G1002" s="2">
        <f t="shared" si="22"/>
        <v>2199.8865000000001</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335784</v>
      </c>
      <c r="D1003" s="1">
        <f>BILANCA!E25</f>
        <v>373486.33</v>
      </c>
      <c r="E1003" s="1">
        <v>0</v>
      </c>
      <c r="F1003" s="1">
        <v>0</v>
      </c>
      <c r="G1003" s="2">
        <f t="shared" si="22"/>
        <v>21655.133200000004</v>
      </c>
      <c r="H1003" s="2">
        <f t="shared" si="19"/>
        <v>0.33000000001629815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171928</v>
      </c>
      <c r="D1004" s="1">
        <f>BILANCA!E26</f>
        <v>244463.99</v>
      </c>
      <c r="E1004" s="1">
        <v>0</v>
      </c>
      <c r="F1004" s="1">
        <v>0</v>
      </c>
      <c r="G1004" s="2">
        <f t="shared" si="22"/>
        <v>13877.975580000002</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10902399</v>
      </c>
      <c r="D1006" s="1">
        <f>BILANCA!E28</f>
        <v>11410682.130000001</v>
      </c>
      <c r="E1006" s="1">
        <v>0</v>
      </c>
      <c r="F1006" s="1">
        <v>0</v>
      </c>
      <c r="G1006" s="2">
        <f t="shared" si="22"/>
        <v>775646.55498000002</v>
      </c>
      <c r="H1006" s="2">
        <f t="shared" si="19"/>
        <v>0.13000000081956387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179011</v>
      </c>
      <c r="D1008" s="1">
        <f>BILANCA!E30</f>
        <v>179011.18</v>
      </c>
      <c r="E1008" s="1">
        <v>0</v>
      </c>
      <c r="F1008" s="1">
        <v>0</v>
      </c>
      <c r="G1008" s="2">
        <f t="shared" si="22"/>
        <v>13425.833999999999</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179011</v>
      </c>
      <c r="D1012" s="1">
        <f>BILANCA!E34</f>
        <v>179011.18</v>
      </c>
      <c r="E1012" s="1">
        <v>0</v>
      </c>
      <c r="F1012" s="1">
        <v>0</v>
      </c>
      <c r="G1012" s="2">
        <f t="shared" si="22"/>
        <v>15573.96744</v>
      </c>
      <c r="H1012" s="2">
        <f t="shared" si="19"/>
        <v>0.17999999999301508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354858</v>
      </c>
      <c r="D1013" s="1">
        <f>BILANCA!E35</f>
        <v>389569.98999999976</v>
      </c>
      <c r="E1013" s="1">
        <v>0</v>
      </c>
      <c r="F1013" s="1">
        <v>0</v>
      </c>
      <c r="G1013" s="2">
        <f t="shared" si="22"/>
        <v>34019.939399999981</v>
      </c>
      <c r="H1013" s="2">
        <f t="shared" si="19"/>
        <v>1.0000000242143869E-2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2850801</v>
      </c>
      <c r="D1014" s="1">
        <f>BILANCA!E36</f>
        <v>3005326.51</v>
      </c>
      <c r="E1014" s="1">
        <v>0</v>
      </c>
      <c r="F1014" s="1">
        <v>0</v>
      </c>
      <c r="G1014" s="2">
        <f t="shared" si="22"/>
        <v>274705.07461999997</v>
      </c>
      <c r="H1014" s="2">
        <f t="shared" si="19"/>
        <v>0.49000000022351742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2495943</v>
      </c>
      <c r="D1018" s="1">
        <f>BILANCA!E40</f>
        <v>2615756.52</v>
      </c>
      <c r="E1018" s="1">
        <v>0</v>
      </c>
      <c r="F1018" s="1">
        <v>0</v>
      </c>
      <c r="G1018" s="2">
        <f t="shared" si="22"/>
        <v>270460.96140000003</v>
      </c>
      <c r="H1018" s="2">
        <f t="shared" si="19"/>
        <v>0.47999999998137355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0.11999999999534339</v>
      </c>
      <c r="E1023" s="1">
        <v>0</v>
      </c>
      <c r="F1023" s="1">
        <v>0</v>
      </c>
      <c r="G1023" s="2">
        <f t="shared" si="22"/>
        <v>9.5999999996274708E-3</v>
      </c>
      <c r="H1023" s="2">
        <f t="shared" si="19"/>
        <v>0.11999999999534339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319831</v>
      </c>
      <c r="D1025" s="1">
        <f>BILANCA!E47</f>
        <v>319830.92</v>
      </c>
      <c r="E1025" s="1">
        <v>0</v>
      </c>
      <c r="F1025" s="1">
        <v>0</v>
      </c>
      <c r="G1025" s="2">
        <f t="shared" si="22"/>
        <v>40298.699280000001</v>
      </c>
      <c r="H1025" s="2">
        <f t="shared" si="19"/>
        <v>8.0000000016298145E-2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319831</v>
      </c>
      <c r="D1028" s="1">
        <f>BILANCA!E50</f>
        <v>319830.8</v>
      </c>
      <c r="E1028" s="1">
        <v>0</v>
      </c>
      <c r="F1028" s="1">
        <v>0</v>
      </c>
      <c r="G1028" s="2">
        <f t="shared" si="22"/>
        <v>43177.166999999994</v>
      </c>
      <c r="H1028" s="2">
        <f t="shared" si="19"/>
        <v>0.20000000001164153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60472</v>
      </c>
      <c r="D1029" s="1">
        <f>BILANCA!E51</f>
        <v>60472.13</v>
      </c>
      <c r="E1029" s="1">
        <v>0</v>
      </c>
      <c r="F1029" s="1">
        <v>0</v>
      </c>
      <c r="G1029" s="2">
        <f t="shared" si="22"/>
        <v>8345.1479600000002</v>
      </c>
      <c r="H1029" s="2">
        <f t="shared" si="19"/>
        <v>0.12999999999738066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1148772</v>
      </c>
      <c r="D1032" s="1">
        <f>BILANCA!E54</f>
        <v>369641.73</v>
      </c>
      <c r="E1032" s="1">
        <v>0</v>
      </c>
      <c r="F1032" s="1">
        <v>0</v>
      </c>
      <c r="G1032" s="2">
        <f t="shared" si="22"/>
        <v>92514.717539999998</v>
      </c>
      <c r="H1032" s="2">
        <f t="shared" si="19"/>
        <v>0.27000000001862645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1148772</v>
      </c>
      <c r="D1033" s="1">
        <f>BILANCA!E55</f>
        <v>369641.73</v>
      </c>
      <c r="E1033" s="1">
        <v>0</v>
      </c>
      <c r="F1033" s="1">
        <v>0</v>
      </c>
      <c r="G1033" s="2">
        <f t="shared" si="22"/>
        <v>94402.773000000016</v>
      </c>
      <c r="H1033" s="2">
        <f t="shared" si="19"/>
        <v>0.27000000001862645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249343</v>
      </c>
      <c r="D1041" s="1">
        <f>BILANCA!E63</f>
        <v>290451.8</v>
      </c>
      <c r="E1041" s="1">
        <v>0</v>
      </c>
      <c r="F1041" s="1">
        <v>0</v>
      </c>
      <c r="G1041" s="2">
        <f t="shared" si="22"/>
        <v>48154.302799999998</v>
      </c>
      <c r="H1041" s="2">
        <f t="shared" si="19"/>
        <v>0.20000000001164153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249343</v>
      </c>
      <c r="D1045" s="1">
        <f>BILANCA!E67</f>
        <v>290451.8</v>
      </c>
      <c r="E1045" s="1">
        <v>0</v>
      </c>
      <c r="F1045" s="1">
        <v>0</v>
      </c>
      <c r="G1045" s="2">
        <f t="shared" si="22"/>
        <v>51475.289199999999</v>
      </c>
      <c r="H1045" s="2">
        <f t="shared" si="19"/>
        <v>0.20000000001164153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29099194</v>
      </c>
      <c r="D1046" s="1">
        <f>BILANCA!E68</f>
        <v>26280977.819999997</v>
      </c>
      <c r="E1046" s="1">
        <v>0</v>
      </c>
      <c r="F1046" s="1">
        <v>0</v>
      </c>
      <c r="G1046" s="2">
        <f t="shared" si="22"/>
        <v>5144652.4273199998</v>
      </c>
      <c r="H1046" s="2">
        <f t="shared" si="19"/>
        <v>0.18000000342726707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7155364</v>
      </c>
      <c r="D1047" s="1">
        <f>BILANCA!E69</f>
        <v>4217220.05</v>
      </c>
      <c r="E1047" s="1">
        <v>0</v>
      </c>
      <c r="F1047" s="1">
        <v>0</v>
      </c>
      <c r="G1047" s="2">
        <f t="shared" si="22"/>
        <v>997747.46240000008</v>
      </c>
      <c r="H1047" s="2">
        <f t="shared" si="19"/>
        <v>4.9999999813735485E-2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7155364</v>
      </c>
      <c r="D1048" s="1">
        <f>BILANCA!E70</f>
        <v>4217220.05</v>
      </c>
      <c r="E1048" s="1">
        <v>0</v>
      </c>
      <c r="F1048" s="1">
        <v>0</v>
      </c>
      <c r="G1048" s="2">
        <f t="shared" si="22"/>
        <v>1013337.2665</v>
      </c>
      <c r="H1048" s="2">
        <f t="shared" si="19"/>
        <v>4.9999999813735485E-2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7155364</v>
      </c>
      <c r="D1050" s="1">
        <f>BILANCA!E72</f>
        <v>4217220.05</v>
      </c>
      <c r="E1050" s="1">
        <v>0</v>
      </c>
      <c r="F1050" s="1">
        <v>0</v>
      </c>
      <c r="G1050" s="2">
        <f t="shared" si="22"/>
        <v>1044516.8747</v>
      </c>
      <c r="H1050" s="2">
        <f t="shared" si="19"/>
        <v>4.9999999813735485E-2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20119700</v>
      </c>
      <c r="D1056" s="1">
        <f>BILANCA!E78</f>
        <v>20106085.579999998</v>
      </c>
      <c r="E1056" s="1">
        <v>0</v>
      </c>
      <c r="F1056" s="1">
        <v>0</v>
      </c>
      <c r="G1056" s="2">
        <f t="shared" si="22"/>
        <v>4404226.5946799992</v>
      </c>
      <c r="H1056" s="2">
        <f t="shared" si="19"/>
        <v>0.42000000178813934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20000000</v>
      </c>
      <c r="D1057" s="1">
        <f>BILANCA!E79</f>
        <v>20000000</v>
      </c>
      <c r="E1057" s="1">
        <v>0</v>
      </c>
      <c r="F1057" s="1">
        <v>0</v>
      </c>
      <c r="G1057" s="2">
        <f t="shared" si="22"/>
        <v>4440000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20000000</v>
      </c>
      <c r="D1058" s="1">
        <f>BILANCA!E80</f>
        <v>20000000</v>
      </c>
      <c r="E1058" s="1">
        <v>0</v>
      </c>
      <c r="F1058" s="1">
        <v>0</v>
      </c>
      <c r="G1058" s="2">
        <f t="shared" si="22"/>
        <v>4500000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9200</v>
      </c>
      <c r="D1060" s="1">
        <f>BILANCA!E82</f>
        <v>0</v>
      </c>
      <c r="E1060" s="1">
        <v>0</v>
      </c>
      <c r="F1060" s="1">
        <v>0</v>
      </c>
      <c r="G1060" s="2">
        <f t="shared" si="22"/>
        <v>708.4</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5145</v>
      </c>
      <c r="D1061" s="1">
        <f>BILANCA!E83</f>
        <v>6.8</v>
      </c>
      <c r="E1061" s="1">
        <v>0</v>
      </c>
      <c r="F1061" s="1">
        <v>0</v>
      </c>
      <c r="G1061" s="2">
        <f t="shared" si="22"/>
        <v>402.37079999999997</v>
      </c>
      <c r="H1061" s="2">
        <f t="shared" si="19"/>
        <v>0.20000000000000018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9544</v>
      </c>
      <c r="D1062" s="1">
        <f>BILANCA!E84</f>
        <v>16053.45</v>
      </c>
      <c r="E1062" s="1">
        <v>0</v>
      </c>
      <c r="F1062" s="1">
        <v>0</v>
      </c>
      <c r="G1062" s="2">
        <f t="shared" si="22"/>
        <v>3290.4211000000005</v>
      </c>
      <c r="H1062" s="2">
        <f t="shared" si="19"/>
        <v>0.4500000000007276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95811</v>
      </c>
      <c r="D1064" s="1">
        <f>BILANCA!E86</f>
        <v>90025.33</v>
      </c>
      <c r="E1064" s="1">
        <v>0</v>
      </c>
      <c r="F1064" s="1">
        <v>0</v>
      </c>
      <c r="G1064" s="2">
        <f t="shared" si="22"/>
        <v>22344.794460000001</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63595</v>
      </c>
      <c r="D1124" s="1">
        <f>BILANCA!E146</f>
        <v>48644.31</v>
      </c>
      <c r="E1124" s="1">
        <v>0</v>
      </c>
      <c r="F1124" s="1">
        <v>0</v>
      </c>
      <c r="G1124" s="2">
        <f t="shared" si="22"/>
        <v>22684.590419999997</v>
      </c>
      <c r="H1124" s="2">
        <f t="shared" si="23"/>
        <v>0.30999999999767169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17041</v>
      </c>
      <c r="D1136" s="1">
        <f>BILANCA!E158</f>
        <v>4613.66</v>
      </c>
      <c r="E1136" s="1">
        <v>0</v>
      </c>
      <c r="F1136" s="1">
        <v>0</v>
      </c>
      <c r="G1136" s="2">
        <f t="shared" si="22"/>
        <v>4019.05296</v>
      </c>
      <c r="H1136" s="2">
        <f t="shared" si="23"/>
        <v>0.34000000000014552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86765</v>
      </c>
      <c r="D1137" s="1">
        <f>BILANCA!E159</f>
        <v>93379.89</v>
      </c>
      <c r="E1137" s="1">
        <v>0</v>
      </c>
      <c r="F1137" s="1">
        <v>0</v>
      </c>
      <c r="G1137" s="2">
        <f t="shared" si="22"/>
        <v>42122.816119999996</v>
      </c>
      <c r="H1137" s="2">
        <f t="shared" si="23"/>
        <v>0.11000000000058208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226876</v>
      </c>
      <c r="D1138" s="1">
        <f>BILANCA!E160</f>
        <v>203970.65</v>
      </c>
      <c r="E1138" s="1">
        <v>0</v>
      </c>
      <c r="F1138" s="1">
        <v>0</v>
      </c>
      <c r="G1138" s="2">
        <f t="shared" si="22"/>
        <v>98396.681500000006</v>
      </c>
      <c r="H1138" s="2">
        <f t="shared" si="23"/>
        <v>0.35000000000582077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267087</v>
      </c>
      <c r="D1141" s="1">
        <f>BILANCA!E163</f>
        <v>253319.89</v>
      </c>
      <c r="E1141" s="1">
        <v>0</v>
      </c>
      <c r="F1141" s="1">
        <v>0</v>
      </c>
      <c r="G1141" s="2">
        <f t="shared" si="22"/>
        <v>122248.83124</v>
      </c>
      <c r="H1141" s="2">
        <f t="shared" si="23"/>
        <v>0.10999999998603016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29586</v>
      </c>
      <c r="D1142" s="1">
        <f>BILANCA!E164</f>
        <v>26371.08</v>
      </c>
      <c r="E1142" s="1">
        <v>0</v>
      </c>
      <c r="F1142" s="1">
        <v>0</v>
      </c>
      <c r="G1142" s="2">
        <f t="shared" si="22"/>
        <v>13090.177439999999</v>
      </c>
      <c r="H1142" s="2">
        <f t="shared" si="23"/>
        <v>8.000000000174623E-2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29586</v>
      </c>
      <c r="D1144" s="1">
        <f>BILANCA!E166</f>
        <v>26371.08</v>
      </c>
      <c r="E1144" s="1">
        <v>0</v>
      </c>
      <c r="F1144" s="1">
        <v>0</v>
      </c>
      <c r="G1144" s="2">
        <f t="shared" si="22"/>
        <v>13254.833760000001</v>
      </c>
      <c r="H1144" s="2">
        <f t="shared" si="23"/>
        <v>8.000000000174623E-2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1730949</v>
      </c>
      <c r="D1148" s="1">
        <f>BILANCA!E170</f>
        <v>1882656.8</v>
      </c>
      <c r="E1148" s="1">
        <v>0</v>
      </c>
      <c r="F1148" s="1">
        <v>0</v>
      </c>
      <c r="G1148" s="2">
        <f t="shared" si="22"/>
        <v>906883.32900000014</v>
      </c>
      <c r="H1148" s="2">
        <f t="shared" si="23"/>
        <v>0.19999999995343387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1730949</v>
      </c>
      <c r="D1151" s="1">
        <f>BILANCA!E173</f>
        <v>1882656.8</v>
      </c>
      <c r="E1151" s="1">
        <v>0</v>
      </c>
      <c r="F1151" s="1">
        <v>0</v>
      </c>
      <c r="G1151" s="2">
        <f t="shared" si="22"/>
        <v>923372.11680000008</v>
      </c>
      <c r="H1151" s="2">
        <f t="shared" si="23"/>
        <v>0.19999999995343387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54871934</v>
      </c>
      <c r="D1152" s="1">
        <f>BILANCA!E175</f>
        <v>51663358.850000001</v>
      </c>
      <c r="E1152" s="1">
        <v>0</v>
      </c>
      <c r="F1152" s="1">
        <v>0</v>
      </c>
      <c r="G1152" s="2">
        <f t="shared" si="22"/>
        <v>26735572.137300003</v>
      </c>
      <c r="H1152" s="2">
        <f t="shared" si="23"/>
        <v>0.14999999850988388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4501610</v>
      </c>
      <c r="D1153" s="1">
        <f>BILANCA!E176</f>
        <v>4417645.8800000008</v>
      </c>
      <c r="E1153" s="1">
        <v>0</v>
      </c>
      <c r="F1153" s="1">
        <v>0</v>
      </c>
      <c r="G1153" s="2">
        <f t="shared" si="22"/>
        <v>2267273.2992000002</v>
      </c>
      <c r="H1153" s="2">
        <f t="shared" si="23"/>
        <v>0.11999999918043613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2138580</v>
      </c>
      <c r="D1154" s="1">
        <f>BILANCA!E177</f>
        <v>2384845.8600000003</v>
      </c>
      <c r="E1154" s="1">
        <v>0</v>
      </c>
      <c r="F1154" s="1">
        <v>0</v>
      </c>
      <c r="G1154" s="2">
        <f t="shared" si="22"/>
        <v>1181314.4641200001</v>
      </c>
      <c r="H1154" s="2">
        <f t="shared" si="23"/>
        <v>0.13999999966472387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1742745</v>
      </c>
      <c r="D1155" s="1">
        <f>BILANCA!E178</f>
        <v>1891508.17</v>
      </c>
      <c r="E1155" s="1">
        <v>0</v>
      </c>
      <c r="F1155" s="1">
        <v>0</v>
      </c>
      <c r="G1155" s="2">
        <f t="shared" si="22"/>
        <v>950430.95047999988</v>
      </c>
      <c r="H1155" s="2">
        <f t="shared" si="23"/>
        <v>0.16999999992549419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265953</v>
      </c>
      <c r="D1156" s="1">
        <f>BILANCA!E179</f>
        <v>380237.78</v>
      </c>
      <c r="E1156" s="1">
        <v>0</v>
      </c>
      <c r="F1156" s="1">
        <v>0</v>
      </c>
      <c r="G1156" s="2">
        <f t="shared" si="22"/>
        <v>177572.14087999999</v>
      </c>
      <c r="H1156" s="2">
        <f t="shared" si="23"/>
        <v>0.21999999997206032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1700.7</v>
      </c>
      <c r="E1157" s="1">
        <v>0</v>
      </c>
      <c r="F1157" s="1">
        <v>0</v>
      </c>
      <c r="G1157" s="2">
        <f t="shared" si="22"/>
        <v>591.84359999999992</v>
      </c>
      <c r="H1157" s="2">
        <f t="shared" si="23"/>
        <v>0.29999999999995453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1700.7</v>
      </c>
      <c r="E1160" s="1">
        <v>0</v>
      </c>
      <c r="F1160" s="1">
        <v>0</v>
      </c>
      <c r="G1160" s="2">
        <f t="shared" si="22"/>
        <v>602.04779999999994</v>
      </c>
      <c r="H1160" s="2">
        <f t="shared" si="23"/>
        <v>0.29999999999995453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129882</v>
      </c>
      <c r="D1165" s="1">
        <f>BILANCA!E188</f>
        <v>111399.21</v>
      </c>
      <c r="E1165" s="1">
        <v>0</v>
      </c>
      <c r="F1165" s="1">
        <v>0</v>
      </c>
      <c r="G1165" s="2">
        <f t="shared" si="22"/>
        <v>64187.836439999999</v>
      </c>
      <c r="H1165" s="2">
        <f t="shared" si="23"/>
        <v>0.21000000000640284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v>
      </c>
      <c r="D1166" s="1">
        <f>BILANCA!E189</f>
        <v>0.02</v>
      </c>
      <c r="E1166" s="1">
        <v>0</v>
      </c>
      <c r="F1166" s="1">
        <v>0</v>
      </c>
      <c r="G1166" s="2">
        <f t="shared" si="22"/>
        <v>0.19031999999999999</v>
      </c>
      <c r="H1166" s="2">
        <f t="shared" si="23"/>
        <v>0.02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2363029</v>
      </c>
      <c r="D1211" s="1">
        <f>BILANCA!E234</f>
        <v>2032800</v>
      </c>
      <c r="E1211" s="1">
        <v>0</v>
      </c>
      <c r="F1211" s="1">
        <v>0</v>
      </c>
      <c r="G1211" s="2">
        <f t="shared" si="22"/>
        <v>1465727.412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2363029</v>
      </c>
      <c r="D1213" s="1">
        <f>BILANCA!E236</f>
        <v>2032800</v>
      </c>
      <c r="E1213" s="1">
        <v>0</v>
      </c>
      <c r="F1213" s="1">
        <v>0</v>
      </c>
      <c r="G1213" s="2">
        <f t="shared" si="22"/>
        <v>1478584.67</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50370324</v>
      </c>
      <c r="D1214" s="1">
        <f>BILANCA!E237</f>
        <v>47245712.969999999</v>
      </c>
      <c r="E1214" s="1">
        <v>0</v>
      </c>
      <c r="F1214" s="1">
        <v>0</v>
      </c>
      <c r="G1214" s="2">
        <f t="shared" si="22"/>
        <v>33463064.236140002</v>
      </c>
      <c r="H1214" s="2">
        <f t="shared" si="23"/>
        <v>3.0000001192092896E-2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45802326</v>
      </c>
      <c r="D1215" s="1">
        <f>BILANCA!E238</f>
        <v>45408752.109999999</v>
      </c>
      <c r="E1215" s="1">
        <v>0</v>
      </c>
      <c r="F1215" s="1">
        <v>0</v>
      </c>
      <c r="G1215" s="2">
        <f t="shared" si="22"/>
        <v>31695800.611040004</v>
      </c>
      <c r="H1215" s="2">
        <f t="shared" si="23"/>
        <v>0.10999999940395355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45802326</v>
      </c>
      <c r="D1216" s="1">
        <f>BILANCA!E239</f>
        <v>45408752.109999999</v>
      </c>
      <c r="E1216" s="1">
        <v>0</v>
      </c>
      <c r="F1216" s="1">
        <v>0</v>
      </c>
      <c r="G1216" s="2">
        <f t="shared" si="22"/>
        <v>31832420.441260003</v>
      </c>
      <c r="H1216" s="2">
        <f t="shared" si="23"/>
        <v>0.10999999940395355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87735</v>
      </c>
      <c r="D1217" s="1">
        <f>BILANCA!E240</f>
        <v>2957133.93</v>
      </c>
      <c r="E1217" s="1">
        <v>0</v>
      </c>
      <c r="F1217" s="1">
        <v>0</v>
      </c>
      <c r="G1217" s="2">
        <f t="shared" si="22"/>
        <v>1404468.6692400002</v>
      </c>
      <c r="H1217" s="2">
        <f t="shared" si="23"/>
        <v>6.9999999832361937E-2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45714591</v>
      </c>
      <c r="D1218" s="1">
        <f>BILANCA!E241</f>
        <v>42451618.18</v>
      </c>
      <c r="E1218" s="1">
        <v>0</v>
      </c>
      <c r="F1218" s="1">
        <v>0</v>
      </c>
      <c r="G1218" s="2">
        <f t="shared" si="22"/>
        <v>30695189.4296</v>
      </c>
      <c r="H1218" s="2">
        <f t="shared" si="23"/>
        <v>0.17999999970197678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4505127</v>
      </c>
      <c r="D1222" s="1">
        <f>BILANCA!E245</f>
        <v>1788749.0199999996</v>
      </c>
      <c r="E1222" s="1">
        <v>0</v>
      </c>
      <c r="F1222" s="1">
        <v>0</v>
      </c>
      <c r="G1222" s="2">
        <f t="shared" si="22"/>
        <v>1931747.3845599997</v>
      </c>
      <c r="H1222" s="2">
        <f t="shared" si="23"/>
        <v>1.9999999552965164E-2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24816480</v>
      </c>
      <c r="D1223" s="1">
        <f>BILANCA!E246</f>
        <v>21832810.989999998</v>
      </c>
      <c r="E1223" s="1">
        <v>0</v>
      </c>
      <c r="F1223" s="1">
        <v>0</v>
      </c>
      <c r="G1223" s="2">
        <f t="shared" si="22"/>
        <v>16435704.475199997</v>
      </c>
      <c r="H1223" s="2">
        <f t="shared" si="23"/>
        <v>1.0000001639127731E-2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24816480</v>
      </c>
      <c r="D1224" s="1">
        <f>BILANCA!E247</f>
        <v>21832810.989999998</v>
      </c>
      <c r="E1224" s="1">
        <v>0</v>
      </c>
      <c r="F1224" s="1">
        <v>0</v>
      </c>
      <c r="G1224" s="2">
        <f t="shared" si="22"/>
        <v>16504186.577179998</v>
      </c>
      <c r="H1224" s="2">
        <f t="shared" si="23"/>
        <v>1.0000001639127731E-2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20311353</v>
      </c>
      <c r="D1227" s="1">
        <f>BILANCA!E250</f>
        <v>20044061.969999999</v>
      </c>
      <c r="E1227" s="1">
        <v>0</v>
      </c>
      <c r="F1227" s="1">
        <v>0</v>
      </c>
      <c r="G1227" s="2">
        <f t="shared" si="22"/>
        <v>14737472.373360001</v>
      </c>
      <c r="H1227" s="2">
        <f t="shared" si="23"/>
        <v>3.0000001192092896E-2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311353</v>
      </c>
      <c r="D1229" s="1">
        <f>BILANCA!E252</f>
        <v>44061.97</v>
      </c>
      <c r="E1229" s="1">
        <v>0</v>
      </c>
      <c r="F1229" s="1">
        <v>0</v>
      </c>
      <c r="G1229" s="2">
        <f t="shared" si="22"/>
        <v>98271.327239999999</v>
      </c>
      <c r="H1229" s="2">
        <f t="shared" si="23"/>
        <v>2.9999999998835847E-2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20000000</v>
      </c>
      <c r="D1230" s="1">
        <f>BILANCA!E253</f>
        <v>20000000</v>
      </c>
      <c r="E1230" s="1">
        <v>0</v>
      </c>
      <c r="F1230" s="1">
        <v>0</v>
      </c>
      <c r="G1230" s="2">
        <f t="shared" si="22"/>
        <v>14820000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15</v>
      </c>
      <c r="D1231" s="1">
        <f>BILANCA!E254</f>
        <v>0</v>
      </c>
      <c r="E1231" s="1">
        <v>0</v>
      </c>
      <c r="F1231" s="1">
        <v>0</v>
      </c>
      <c r="G1231" s="2">
        <f>B1231/1000*C1231+B1231/500*D1231</f>
        <v>3.7199999999999998</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62886</v>
      </c>
      <c r="D1232" s="1">
        <f>BILANCA!E255</f>
        <v>48211.839999999997</v>
      </c>
      <c r="E1232" s="1">
        <v>0</v>
      </c>
      <c r="F1232" s="1">
        <v>0</v>
      </c>
      <c r="G1232" s="2">
        <f t="shared" si="22"/>
        <v>39668.11032</v>
      </c>
      <c r="H1232" s="2">
        <f t="shared" si="23"/>
        <v>0.16000000000349246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168881</v>
      </c>
      <c r="D1236" s="1">
        <f>BILANCA!E259</f>
        <v>208520.26</v>
      </c>
      <c r="E1236" s="1">
        <v>0</v>
      </c>
      <c r="F1236" s="1">
        <v>0</v>
      </c>
      <c r="G1236" s="2">
        <f t="shared" si="22"/>
        <v>148238.14456000002</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168881</v>
      </c>
      <c r="D1237" s="1">
        <f>BILANCA!E260</f>
        <v>208520.26</v>
      </c>
      <c r="E1237" s="1">
        <v>0</v>
      </c>
      <c r="F1237" s="1">
        <v>0</v>
      </c>
      <c r="G1237" s="2">
        <f t="shared" si="22"/>
        <v>148824.06607999999</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313641</v>
      </c>
      <c r="D1240" s="1">
        <f>BILANCA!E264</f>
        <v>296000.53999999998</v>
      </c>
      <c r="E1240" s="1">
        <v>0</v>
      </c>
      <c r="F1240" s="1">
        <v>0</v>
      </c>
      <c r="G1240" s="2">
        <f t="shared" si="22"/>
        <v>232750.01455999998</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17041</v>
      </c>
      <c r="D1241" s="1">
        <f>BILANCA!E265</f>
        <v>5963.66</v>
      </c>
      <c r="E1241" s="1">
        <v>0</v>
      </c>
      <c r="F1241" s="1">
        <v>0</v>
      </c>
      <c r="G1241" s="2">
        <f t="shared" si="22"/>
        <v>7473.8265600000004</v>
      </c>
      <c r="H1241" s="2">
        <f t="shared" si="23"/>
        <v>0.34000000000014552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29586</v>
      </c>
      <c r="D1243" s="1">
        <f>BILANCA!E267</f>
        <v>26371.08</v>
      </c>
      <c r="E1243" s="1">
        <v>0</v>
      </c>
      <c r="F1243" s="1">
        <v>0</v>
      </c>
      <c r="G1243" s="2">
        <f t="shared" si="24"/>
        <v>21405.321600000003</v>
      </c>
      <c r="H1243" s="2">
        <f t="shared" si="23"/>
        <v>8.000000000174623E-2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35064</v>
      </c>
      <c r="D1244" s="1">
        <f>BILANCA!E268</f>
        <v>55570.73</v>
      </c>
      <c r="E1244" s="1">
        <v>0</v>
      </c>
      <c r="F1244" s="1">
        <v>0</v>
      </c>
      <c r="G1244" s="2">
        <f t="shared" si="24"/>
        <v>38159.625060000006</v>
      </c>
      <c r="H1244" s="2">
        <f t="shared" si="23"/>
        <v>0.26999999999679858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55002</v>
      </c>
      <c r="D1245" s="1">
        <f>BILANCA!E269</f>
        <v>23409.24</v>
      </c>
      <c r="E1245" s="1">
        <v>0</v>
      </c>
      <c r="F1245" s="1">
        <v>0</v>
      </c>
      <c r="G1245" s="2">
        <f t="shared" si="24"/>
        <v>26676.965760000003</v>
      </c>
      <c r="H1245" s="2">
        <f t="shared" si="23"/>
        <v>0.24000000000160071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5745</v>
      </c>
      <c r="D1247" s="1">
        <f>BILANCA!E271</f>
        <v>11045.36</v>
      </c>
      <c r="E1247" s="1">
        <v>0</v>
      </c>
      <c r="F1247" s="1">
        <v>0</v>
      </c>
      <c r="G1247" s="2">
        <f t="shared" si="24"/>
        <v>7348.6300800000008</v>
      </c>
      <c r="H1247" s="2">
        <f t="shared" si="23"/>
        <v>0.36000000000058208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13737</v>
      </c>
      <c r="D1263" s="1">
        <f>BILANCA!E287</f>
        <v>42570.29</v>
      </c>
      <c r="E1263" s="1">
        <v>0</v>
      </c>
      <c r="F1263" s="1">
        <v>0</v>
      </c>
      <c r="G1263" s="2">
        <f t="shared" si="24"/>
        <v>27685.722400000002</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2124843</v>
      </c>
      <c r="D1264" s="1">
        <f>BILANCA!E288</f>
        <v>2342275.5699999998</v>
      </c>
      <c r="E1264" s="1">
        <v>0</v>
      </c>
      <c r="F1264" s="1">
        <v>0</v>
      </c>
      <c r="G1264" s="2">
        <f t="shared" si="24"/>
        <v>1913439.7533400003</v>
      </c>
      <c r="H1264" s="2">
        <f t="shared" si="23"/>
        <v>0.43000000016763806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v>
      </c>
      <c r="D1265" s="1">
        <f>BILANCA!E289</f>
        <v>0.02</v>
      </c>
      <c r="E1265" s="1">
        <v>0</v>
      </c>
      <c r="F1265" s="1">
        <v>0</v>
      </c>
      <c r="G1265" s="2">
        <f t="shared" si="24"/>
        <v>0.29327999999999999</v>
      </c>
      <c r="H1265" s="2">
        <f t="shared" si="23"/>
        <v>0.02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2461</v>
      </c>
      <c r="D1274" s="1">
        <f>BILANCA!E298</f>
        <v>0</v>
      </c>
      <c r="E1274" s="1">
        <v>0</v>
      </c>
      <c r="F1274" s="1">
        <v>0</v>
      </c>
      <c r="G1274" s="2">
        <f t="shared" si="24"/>
        <v>716.15099999999995</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95941</v>
      </c>
      <c r="D1275" s="1">
        <f>BILANCA!E299</f>
        <v>50680.99</v>
      </c>
      <c r="E1275" s="1">
        <v>0</v>
      </c>
      <c r="F1275" s="1">
        <v>0</v>
      </c>
      <c r="G1275" s="2">
        <f t="shared" si="24"/>
        <v>57612.470159999997</v>
      </c>
      <c r="H1275" s="2">
        <f t="shared" si="23"/>
        <v>1.0000000002037268E-2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23594</v>
      </c>
      <c r="D1278" s="1">
        <f>BILANCA!E302</f>
        <v>53675.39</v>
      </c>
      <c r="E1278" s="1">
        <v>0</v>
      </c>
      <c r="F1278" s="1">
        <v>0</v>
      </c>
      <c r="G1278" s="2">
        <f t="shared" si="24"/>
        <v>38628.710099999997</v>
      </c>
      <c r="H1278" s="2">
        <f t="shared" si="23"/>
        <v>0.38999999999941792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36696712</v>
      </c>
      <c r="D1408" s="1">
        <f>'RAS-funkcijski'!E114</f>
        <v>37776648.140000001</v>
      </c>
      <c r="E1408" s="1">
        <v>0</v>
      </c>
      <c r="F1408" s="1">
        <v>0</v>
      </c>
      <c r="G1408" s="2">
        <f t="shared" si="24"/>
        <v>12347500.910800001</v>
      </c>
      <c r="H1408" s="2">
        <f t="shared" si="27"/>
        <v>0.14000000059604645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36696712</v>
      </c>
      <c r="D1416" s="1">
        <f>'RAS-funkcijski'!E122</f>
        <v>37776648.140000001</v>
      </c>
      <c r="E1416" s="1">
        <v>0</v>
      </c>
      <c r="F1416" s="1">
        <v>0</v>
      </c>
      <c r="G1416" s="2">
        <f t="shared" si="24"/>
        <v>13245500.97704</v>
      </c>
      <c r="H1416" s="2">
        <f t="shared" si="27"/>
        <v>0.14000000059604645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36696712</v>
      </c>
      <c r="D1417" s="1">
        <f>'RAS-funkcijski'!E123</f>
        <v>37776648.140000001</v>
      </c>
      <c r="E1417" s="1">
        <v>0</v>
      </c>
      <c r="F1417" s="1">
        <v>0</v>
      </c>
      <c r="G1417" s="2">
        <f t="shared" si="24"/>
        <v>13357750.98532</v>
      </c>
      <c r="H1417" s="2">
        <f t="shared" si="27"/>
        <v>0.14000000059604645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36696712</v>
      </c>
      <c r="D1435" s="13">
        <f>'RAS-funkcijski'!E141</f>
        <v>37776648.140000001</v>
      </c>
      <c r="E1435" s="13">
        <v>0</v>
      </c>
      <c r="F1435" s="13">
        <v>0</v>
      </c>
      <c r="G1435" s="14">
        <f t="shared" si="24"/>
        <v>15378251.13436</v>
      </c>
      <c r="H1435" s="14">
        <f t="shared" si="27"/>
        <v>0.14000000059604645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43765.760000000002</v>
      </c>
      <c r="D1436" s="6">
        <f>'P-VRIO'!E5</f>
        <v>0</v>
      </c>
      <c r="E1436" s="6">
        <v>0</v>
      </c>
      <c r="F1436" s="6">
        <v>0</v>
      </c>
      <c r="G1436" s="7">
        <f t="shared" si="24"/>
        <v>43.76576</v>
      </c>
      <c r="H1436" s="7">
        <f t="shared" si="27"/>
        <v>0.23999999999796273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43765.760000000002</v>
      </c>
      <c r="D1453" s="1">
        <f>'P-VRIO'!E22</f>
        <v>0</v>
      </c>
      <c r="E1453" s="1">
        <v>0</v>
      </c>
      <c r="F1453" s="1">
        <v>0</v>
      </c>
      <c r="G1453" s="2">
        <f t="shared" si="24"/>
        <v>787.78368</v>
      </c>
      <c r="H1453" s="2">
        <f t="shared" si="27"/>
        <v>0.23999999999796273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43765.760000000002</v>
      </c>
      <c r="D1454" s="1">
        <f>'P-VRIO'!E23</f>
        <v>0</v>
      </c>
      <c r="E1454" s="1">
        <v>0</v>
      </c>
      <c r="F1454" s="1">
        <v>0</v>
      </c>
      <c r="G1454" s="2">
        <f t="shared" si="24"/>
        <v>831.54944</v>
      </c>
      <c r="H1454" s="2">
        <f t="shared" si="27"/>
        <v>0.23999999999796273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43765.760000000002</v>
      </c>
      <c r="D1459" s="1">
        <f>'P-VRIO'!E28</f>
        <v>0</v>
      </c>
      <c r="E1459" s="1">
        <v>0</v>
      </c>
      <c r="F1459" s="1">
        <v>0</v>
      </c>
      <c r="G1459" s="2">
        <f t="shared" si="24"/>
        <v>1050.37824</v>
      </c>
      <c r="H1459" s="2">
        <f t="shared" si="27"/>
        <v>0.23999999999796273</v>
      </c>
      <c r="I1459" s="10">
        <f t="shared" si="30"/>
        <v>252.0907775978601</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2138581.4</v>
      </c>
      <c r="D1480" s="6"/>
      <c r="E1480" s="6">
        <v>0</v>
      </c>
      <c r="F1480" s="6">
        <v>0</v>
      </c>
      <c r="G1480" s="7">
        <f t="shared" ref="G1480:G1580" si="34">B1480/1000*C1480</f>
        <v>2138.5814</v>
      </c>
      <c r="H1480" s="7">
        <f t="shared" ref="H1480:H1580" si="35">ABS(C1480-ROUND(C1480,0))</f>
        <v>0.39999999990686774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37637404.960000008</v>
      </c>
      <c r="D1481" s="1">
        <v>0</v>
      </c>
      <c r="E1481" s="1">
        <v>0</v>
      </c>
      <c r="F1481" s="1">
        <v>0</v>
      </c>
      <c r="G1481" s="2">
        <f t="shared" si="34"/>
        <v>75274.809920000014</v>
      </c>
      <c r="H1481" s="2">
        <f t="shared" si="35"/>
        <v>3.9999991655349731E-2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37574.199999999997</v>
      </c>
      <c r="D1482" s="1">
        <v>0</v>
      </c>
      <c r="E1482" s="1">
        <v>0</v>
      </c>
      <c r="F1482" s="1">
        <v>0</v>
      </c>
      <c r="G1482" s="2">
        <f t="shared" si="34"/>
        <v>112.7226</v>
      </c>
      <c r="H1482" s="2">
        <f t="shared" si="35"/>
        <v>0.19999999999708962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36915562.900000006</v>
      </c>
      <c r="D1483" s="1">
        <v>0</v>
      </c>
      <c r="E1483" s="1">
        <v>0</v>
      </c>
      <c r="F1483" s="1">
        <v>0</v>
      </c>
      <c r="G1483" s="2">
        <f t="shared" si="34"/>
        <v>147662.25160000002</v>
      </c>
      <c r="H1483" s="2">
        <f t="shared" si="35"/>
        <v>9.9999994039535522E-2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27062727.030000001</v>
      </c>
      <c r="D1484" s="1">
        <v>0</v>
      </c>
      <c r="E1484" s="1">
        <v>0</v>
      </c>
      <c r="F1484" s="1">
        <v>0</v>
      </c>
      <c r="G1484" s="2">
        <f t="shared" si="34"/>
        <v>135313.63515000002</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9211790.6099999994</v>
      </c>
      <c r="D1485" s="1">
        <v>0</v>
      </c>
      <c r="E1485" s="1">
        <v>0</v>
      </c>
      <c r="F1485" s="1">
        <v>0</v>
      </c>
      <c r="G1485" s="2">
        <f t="shared" si="34"/>
        <v>55270.74366</v>
      </c>
      <c r="H1485" s="2">
        <f t="shared" si="35"/>
        <v>0.39000000059604645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107259.92</v>
      </c>
      <c r="D1486" s="1">
        <v>0</v>
      </c>
      <c r="E1486" s="1">
        <v>0</v>
      </c>
      <c r="F1486" s="1">
        <v>0</v>
      </c>
      <c r="G1486" s="2">
        <f t="shared" si="34"/>
        <v>750.81943999999999</v>
      </c>
      <c r="H1486" s="2">
        <f t="shared" si="35"/>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73200</v>
      </c>
      <c r="D1489" s="1">
        <v>0</v>
      </c>
      <c r="E1489" s="1">
        <v>0</v>
      </c>
      <c r="F1489" s="1">
        <v>0</v>
      </c>
      <c r="G1489" s="2">
        <f t="shared" si="34"/>
        <v>732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460585.34</v>
      </c>
      <c r="D1491" s="1">
        <v>0</v>
      </c>
      <c r="E1491" s="1">
        <v>0</v>
      </c>
      <c r="F1491" s="1">
        <v>0</v>
      </c>
      <c r="G1491" s="2">
        <f t="shared" si="34"/>
        <v>5527.0240800000001</v>
      </c>
      <c r="H1491" s="2">
        <f t="shared" si="35"/>
        <v>0.34000000002561137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684267.86</v>
      </c>
      <c r="D1492" s="1">
        <v>0</v>
      </c>
      <c r="E1492" s="1">
        <v>0</v>
      </c>
      <c r="F1492" s="1">
        <v>0</v>
      </c>
      <c r="G1492" s="2">
        <f t="shared" si="34"/>
        <v>8895.4821799999991</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37391140.479999997</v>
      </c>
      <c r="D1499" s="1">
        <v>0</v>
      </c>
      <c r="E1499" s="1">
        <v>0</v>
      </c>
      <c r="F1499" s="1">
        <v>0</v>
      </c>
      <c r="G1499" s="2">
        <f t="shared" si="34"/>
        <v>747822.80959999992</v>
      </c>
      <c r="H1499" s="2">
        <f t="shared" si="35"/>
        <v>0.47999999672174454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37574.19</v>
      </c>
      <c r="D1500" s="1">
        <v>0</v>
      </c>
      <c r="E1500" s="1">
        <v>0</v>
      </c>
      <c r="F1500" s="1">
        <v>0</v>
      </c>
      <c r="G1500" s="2">
        <f t="shared" si="34"/>
        <v>789.05799000000013</v>
      </c>
      <c r="H1500" s="2">
        <f t="shared" si="35"/>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36669297.189999998</v>
      </c>
      <c r="D1501" s="1">
        <v>0</v>
      </c>
      <c r="E1501" s="1">
        <v>0</v>
      </c>
      <c r="F1501" s="1">
        <v>0</v>
      </c>
      <c r="G1501" s="2">
        <f t="shared" si="34"/>
        <v>806724.53817999992</v>
      </c>
      <c r="H1501" s="2">
        <f t="shared" si="35"/>
        <v>0.18999999761581421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26913964.219999999</v>
      </c>
      <c r="D1502" s="1">
        <v>0</v>
      </c>
      <c r="E1502" s="1">
        <v>0</v>
      </c>
      <c r="F1502" s="1">
        <v>0</v>
      </c>
      <c r="G1502" s="2">
        <f t="shared" si="34"/>
        <v>619021.17706000002</v>
      </c>
      <c r="H1502" s="2">
        <f t="shared" si="35"/>
        <v>0.2199999988079071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9097505.2799999993</v>
      </c>
      <c r="D1503" s="1">
        <v>0</v>
      </c>
      <c r="E1503" s="1">
        <v>0</v>
      </c>
      <c r="F1503" s="1">
        <v>0</v>
      </c>
      <c r="G1503" s="2">
        <f t="shared" si="34"/>
        <v>218340.12672</v>
      </c>
      <c r="H1503" s="2">
        <f t="shared" si="35"/>
        <v>0.27999999932944775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105559.22</v>
      </c>
      <c r="D1504" s="1">
        <v>0</v>
      </c>
      <c r="E1504" s="1">
        <v>0</v>
      </c>
      <c r="F1504" s="1">
        <v>0</v>
      </c>
      <c r="G1504" s="2">
        <f t="shared" si="34"/>
        <v>2638.9805000000001</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73200</v>
      </c>
      <c r="D1507" s="1">
        <v>0</v>
      </c>
      <c r="E1507" s="1">
        <v>0</v>
      </c>
      <c r="F1507" s="1">
        <v>0</v>
      </c>
      <c r="G1507" s="2">
        <f t="shared" si="34"/>
        <v>2049.6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479068.47</v>
      </c>
      <c r="D1509" s="1">
        <v>0</v>
      </c>
      <c r="E1509" s="1">
        <v>0</v>
      </c>
      <c r="F1509" s="1">
        <v>0</v>
      </c>
      <c r="G1509" s="2">
        <f t="shared" si="34"/>
        <v>14372.054099999999</v>
      </c>
      <c r="H1509" s="2">
        <f t="shared" si="35"/>
        <v>0.46999999997206032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684269.1</v>
      </c>
      <c r="D1510" s="1">
        <v>0</v>
      </c>
      <c r="E1510" s="1">
        <v>0</v>
      </c>
      <c r="F1510" s="1">
        <v>0</v>
      </c>
      <c r="G1510" s="2">
        <f t="shared" si="34"/>
        <v>21212.342099999998</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2384845.8800000101</v>
      </c>
      <c r="D1517" s="1">
        <v>0</v>
      </c>
      <c r="E1517" s="1">
        <v>0</v>
      </c>
      <c r="F1517" s="1">
        <v>0</v>
      </c>
      <c r="G1517" s="2">
        <f t="shared" si="34"/>
        <v>90624.143440000378</v>
      </c>
      <c r="H1517" s="2">
        <f t="shared" si="35"/>
        <v>0.11999998986721039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42570.31</v>
      </c>
      <c r="D1518" s="1">
        <v>0</v>
      </c>
      <c r="E1518" s="1">
        <v>0</v>
      </c>
      <c r="F1518" s="1">
        <v>0</v>
      </c>
      <c r="G1518" s="2">
        <f t="shared" si="34"/>
        <v>1660.24209</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42570.29</v>
      </c>
      <c r="D1524" s="1">
        <v>0</v>
      </c>
      <c r="E1524" s="1">
        <v>0</v>
      </c>
      <c r="F1524" s="1">
        <v>0</v>
      </c>
      <c r="G1524" s="2">
        <f t="shared" si="34"/>
        <v>1915.6630499999999</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42570.29</v>
      </c>
      <c r="D1530" s="1">
        <v>0</v>
      </c>
      <c r="E1530" s="1">
        <v>0</v>
      </c>
      <c r="F1530" s="1">
        <v>0</v>
      </c>
      <c r="G1530" s="2">
        <f t="shared" si="34"/>
        <v>2171.0847899999999</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41459.120000000003</v>
      </c>
      <c r="D1531" s="1">
        <v>0</v>
      </c>
      <c r="E1531" s="1">
        <v>0</v>
      </c>
      <c r="F1531" s="1">
        <v>0</v>
      </c>
      <c r="G1531" s="2">
        <f t="shared" si="34"/>
        <v>2155.8742400000001</v>
      </c>
      <c r="H1531" s="2">
        <f t="shared" si="35"/>
        <v>0.12000000000261934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1111.08</v>
      </c>
      <c r="D1532" s="1">
        <v>0</v>
      </c>
      <c r="E1532" s="1">
        <v>0</v>
      </c>
      <c r="F1532" s="1">
        <v>0</v>
      </c>
      <c r="G1532" s="2">
        <f t="shared" si="34"/>
        <v>58.887239999999991</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0.09</v>
      </c>
      <c r="D1534" s="1">
        <v>0</v>
      </c>
      <c r="E1534" s="1">
        <v>0</v>
      </c>
      <c r="F1534" s="1">
        <v>0</v>
      </c>
      <c r="G1534" s="2">
        <f t="shared" si="34"/>
        <v>4.9499999999999995E-3</v>
      </c>
      <c r="H1534" s="2">
        <f t="shared" si="35"/>
        <v>0.09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0.02</v>
      </c>
      <c r="D1565" s="1">
        <v>0</v>
      </c>
      <c r="E1565" s="1">
        <v>0</v>
      </c>
      <c r="F1565" s="1">
        <v>0</v>
      </c>
      <c r="G1565" s="2">
        <f t="shared" si="34"/>
        <v>1.72E-3</v>
      </c>
      <c r="H1565" s="2">
        <f t="shared" si="35"/>
        <v>0.02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0.01</v>
      </c>
      <c r="D1567" s="1">
        <v>0</v>
      </c>
      <c r="E1567" s="1">
        <v>0</v>
      </c>
      <c r="F1567" s="1">
        <v>0</v>
      </c>
      <c r="G1567" s="2">
        <f t="shared" si="34"/>
        <v>8.7999999999999992E-4</v>
      </c>
      <c r="H1567" s="2">
        <f t="shared" si="35"/>
        <v>0.01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0.01</v>
      </c>
      <c r="D1569" s="1">
        <v>0</v>
      </c>
      <c r="E1569" s="1">
        <v>0</v>
      </c>
      <c r="F1569" s="1">
        <v>0</v>
      </c>
      <c r="G1569" s="2">
        <f t="shared" si="34"/>
        <v>8.9999999999999998E-4</v>
      </c>
      <c r="H1569" s="2">
        <f t="shared" si="35"/>
        <v>0.01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2342275.5699999998</v>
      </c>
      <c r="D1576" s="1">
        <v>0</v>
      </c>
      <c r="E1576" s="1">
        <v>0</v>
      </c>
      <c r="F1576" s="1">
        <v>0</v>
      </c>
      <c r="G1576" s="2">
        <f t="shared" si="34"/>
        <v>227200.73028999998</v>
      </c>
      <c r="H1576" s="2">
        <f t="shared" si="35"/>
        <v>0.43000000016763806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2342275.5699999998</v>
      </c>
      <c r="D1578" s="1">
        <v>0</v>
      </c>
      <c r="E1578" s="1">
        <v>0</v>
      </c>
      <c r="F1578" s="1">
        <v>0</v>
      </c>
      <c r="G1578" s="2">
        <f t="shared" si="34"/>
        <v>231885.28143</v>
      </c>
      <c r="H1578" s="2">
        <f t="shared" si="35"/>
        <v>0.43000000016763806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2284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35031792</v>
      </c>
      <c r="I16" s="172">
        <f>'PR-RAS'!E6</f>
        <v>35085863.780000001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35022760</v>
      </c>
      <c r="I17" s="172">
        <f>'PR-RAS'!E151</f>
        <v>37070990.280000001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4505127</v>
      </c>
      <c r="I18" s="172">
        <f>'PR-RAS'!E645</f>
        <v>1788749.0199999958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25772740</v>
      </c>
      <c r="I20" s="175">
        <f>BILANCA!E7</f>
        <v>25382381.029999997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29099194</v>
      </c>
      <c r="I21" s="177">
        <f>BILANCA!E68</f>
        <v>26280977.819999997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4501610</v>
      </c>
      <c r="I22" s="177">
        <f>BILANCA!E176</f>
        <v>4417645.8800000008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50370324</v>
      </c>
      <c r="I23" s="179">
        <f>BILANCA!E237</f>
        <v>47245712.969999999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36696712</v>
      </c>
      <c r="I27" s="177">
        <f>'RAS-funkcijski'!E114</f>
        <v>37776648.140000001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36696712</v>
      </c>
      <c r="I28" s="181">
        <f>'RAS-funkcijski'!E141</f>
        <v>37776648.140000001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43765.760000000002</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43765.760000000002</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2138581.4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2384845.8800000101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42570.31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2342275.5699999998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6" zoomScaleNormal="100" workbookViewId="0">
      <selection activeCell="D727" sqref="D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35031792</v>
      </c>
      <c r="E6" s="53">
        <f>E7+E44+E50+E82+E106+E124+E133+E139</f>
        <v>35085863.780000001</v>
      </c>
      <c r="F6" s="54">
        <f t="shared" ref="F6:F131" si="0">IF(D6&lt;&gt;0,IF(E6/D6&gt;=100,"&gt;&gt;100",E6/D6*100),"-")</f>
        <v>100.15435059673796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1926733</v>
      </c>
      <c r="E50" s="53">
        <f>E51+E54+E59+E62+E65+E68+E71+E74+E77</f>
        <v>3269034.44</v>
      </c>
      <c r="F50" s="54">
        <f t="shared" si="0"/>
        <v>169.66722633597908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592179</v>
      </c>
      <c r="E54" s="53">
        <f t="shared" si="11"/>
        <v>668529.26</v>
      </c>
      <c r="F54" s="54">
        <f t="shared" si="0"/>
        <v>112.89310495644054</v>
      </c>
    </row>
    <row r="55" spans="1:6" ht="12.75" customHeight="1" x14ac:dyDescent="0.2">
      <c r="A55" s="55">
        <v>6321</v>
      </c>
      <c r="B55" s="88" t="s">
        <v>153</v>
      </c>
      <c r="C55" s="52" t="s">
        <v>154</v>
      </c>
      <c r="D55" s="244">
        <v>29884</v>
      </c>
      <c r="E55" s="244"/>
      <c r="F55" s="54">
        <f t="shared" si="0"/>
        <v>0</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562295</v>
      </c>
      <c r="E57" s="244">
        <v>668529.26</v>
      </c>
      <c r="F57" s="54">
        <f t="shared" si="0"/>
        <v>118.89297610684784</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5000</v>
      </c>
      <c r="E59" s="53">
        <f t="shared" si="12"/>
        <v>0</v>
      </c>
      <c r="F59" s="54">
        <f t="shared" si="0"/>
        <v>0</v>
      </c>
    </row>
    <row r="60" spans="1:6" ht="24" x14ac:dyDescent="0.2">
      <c r="A60" s="55">
        <v>6331</v>
      </c>
      <c r="B60" s="88" t="s">
        <v>163</v>
      </c>
      <c r="C60" s="52" t="s">
        <v>164</v>
      </c>
      <c r="D60" s="244">
        <v>5000</v>
      </c>
      <c r="E60" s="244"/>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8000</v>
      </c>
      <c r="E68" s="53">
        <f t="shared" si="15"/>
        <v>148000</v>
      </c>
      <c r="F68" s="54">
        <f t="shared" si="0"/>
        <v>1850</v>
      </c>
    </row>
    <row r="69" spans="1:6" ht="12.75" customHeight="1" x14ac:dyDescent="0.2">
      <c r="A69" s="55" t="s">
        <v>181</v>
      </c>
      <c r="B69" s="87" t="s">
        <v>182</v>
      </c>
      <c r="C69" s="52" t="s">
        <v>181</v>
      </c>
      <c r="D69" s="244">
        <v>8000</v>
      </c>
      <c r="E69" s="244">
        <v>148000</v>
      </c>
      <c r="F69" s="54">
        <f t="shared" si="0"/>
        <v>1850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292023</v>
      </c>
      <c r="E74" s="53">
        <f t="shared" si="17"/>
        <v>341478.12</v>
      </c>
      <c r="F74" s="54">
        <f t="shared" si="0"/>
        <v>116.93535098262808</v>
      </c>
    </row>
    <row r="75" spans="1:6" ht="12.75" customHeight="1" x14ac:dyDescent="0.2">
      <c r="A75" s="55" t="s">
        <v>193</v>
      </c>
      <c r="B75" s="87" t="s">
        <v>194</v>
      </c>
      <c r="C75" s="52" t="s">
        <v>193</v>
      </c>
      <c r="D75" s="244">
        <v>292023</v>
      </c>
      <c r="E75" s="244">
        <v>341478.12</v>
      </c>
      <c r="F75" s="54">
        <f t="shared" si="0"/>
        <v>116.93535098262808</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1029531</v>
      </c>
      <c r="E77" s="53">
        <f t="shared" si="18"/>
        <v>2111027.06</v>
      </c>
      <c r="F77" s="54">
        <f t="shared" si="0"/>
        <v>205.04744976110482</v>
      </c>
    </row>
    <row r="78" spans="1:6" ht="12.75" customHeight="1" x14ac:dyDescent="0.2">
      <c r="A78" s="55">
        <v>6391</v>
      </c>
      <c r="B78" s="87" t="s">
        <v>199</v>
      </c>
      <c r="C78" s="52" t="s">
        <v>200</v>
      </c>
      <c r="D78" s="244">
        <v>225913</v>
      </c>
      <c r="E78" s="244">
        <v>598691.41</v>
      </c>
      <c r="F78" s="54">
        <f t="shared" si="0"/>
        <v>265.00972055614329</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665243</v>
      </c>
      <c r="E80" s="244">
        <v>1359224.51</v>
      </c>
      <c r="F80" s="54">
        <f t="shared" si="0"/>
        <v>204.32000186398054</v>
      </c>
    </row>
    <row r="81" spans="1:6" ht="24" x14ac:dyDescent="0.2">
      <c r="A81" s="55">
        <v>6394</v>
      </c>
      <c r="B81" s="87" t="s">
        <v>205</v>
      </c>
      <c r="C81" s="52" t="s">
        <v>206</v>
      </c>
      <c r="D81" s="244">
        <v>138375</v>
      </c>
      <c r="E81" s="244">
        <v>153111.14000000001</v>
      </c>
      <c r="F81" s="54">
        <f t="shared" si="0"/>
        <v>110.64942366757002</v>
      </c>
    </row>
    <row r="82" spans="1:6" ht="12.75" customHeight="1" x14ac:dyDescent="0.2">
      <c r="A82" s="55">
        <v>64</v>
      </c>
      <c r="B82" s="87" t="s">
        <v>207</v>
      </c>
      <c r="C82" s="52" t="s">
        <v>208</v>
      </c>
      <c r="D82" s="53">
        <f t="shared" ref="D82:E82" si="19">D83+D91+D98</f>
        <v>1463</v>
      </c>
      <c r="E82" s="53">
        <f t="shared" si="19"/>
        <v>166484.69</v>
      </c>
      <c r="F82" s="54" t="str">
        <f t="shared" si="0"/>
        <v>&gt;&gt;100</v>
      </c>
    </row>
    <row r="83" spans="1:6" ht="12.75" customHeight="1" x14ac:dyDescent="0.2">
      <c r="A83" s="55">
        <v>641</v>
      </c>
      <c r="B83" s="87" t="s">
        <v>209</v>
      </c>
      <c r="C83" s="52" t="s">
        <v>210</v>
      </c>
      <c r="D83" s="53">
        <f t="shared" ref="D83:E83" si="20">SUM(D84:D90)</f>
        <v>1463</v>
      </c>
      <c r="E83" s="53">
        <f t="shared" si="20"/>
        <v>21230.190000000002</v>
      </c>
      <c r="F83" s="54">
        <f t="shared" si="0"/>
        <v>1451.1408065618593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1043</v>
      </c>
      <c r="E85" s="244">
        <v>20262.36</v>
      </c>
      <c r="F85" s="54">
        <f t="shared" si="0"/>
        <v>1942.699904122723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420</v>
      </c>
      <c r="E87" s="244">
        <v>967.83</v>
      </c>
      <c r="F87" s="54">
        <f t="shared" si="0"/>
        <v>230.43571428571431</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145254.5</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v>145254.5</v>
      </c>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6592679</v>
      </c>
      <c r="E106" s="53">
        <f t="shared" si="23"/>
        <v>5919192.0199999996</v>
      </c>
      <c r="F106" s="54">
        <f t="shared" si="0"/>
        <v>89.784320152702719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6592679</v>
      </c>
      <c r="E112" s="53">
        <f t="shared" si="25"/>
        <v>5919192.0199999996</v>
      </c>
      <c r="F112" s="54">
        <f t="shared" si="0"/>
        <v>89.784320152702719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6592679</v>
      </c>
      <c r="E117" s="244">
        <v>5919192.0199999996</v>
      </c>
      <c r="F117" s="54">
        <f t="shared" si="0"/>
        <v>89.784320152702719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1978299</v>
      </c>
      <c r="E124" s="53">
        <f t="shared" si="27"/>
        <v>855461.46</v>
      </c>
      <c r="F124" s="54">
        <f t="shared" si="0"/>
        <v>43.242273286292921</v>
      </c>
    </row>
    <row r="125" spans="1:6" ht="12.75" customHeight="1" x14ac:dyDescent="0.2">
      <c r="A125" s="55">
        <v>661</v>
      </c>
      <c r="B125" s="88" t="s">
        <v>293</v>
      </c>
      <c r="C125" s="52" t="s">
        <v>294</v>
      </c>
      <c r="D125" s="53">
        <f t="shared" ref="D125:E125" si="28">SUM(D126:D127)</f>
        <v>1766229</v>
      </c>
      <c r="E125" s="53">
        <f t="shared" si="28"/>
        <v>655781.32999999996</v>
      </c>
      <c r="F125" s="54">
        <f t="shared" si="0"/>
        <v>37.128896083123983</v>
      </c>
    </row>
    <row r="126" spans="1:6" ht="12.75" customHeight="1" x14ac:dyDescent="0.2">
      <c r="A126" s="55">
        <v>6614</v>
      </c>
      <c r="B126" s="88" t="s">
        <v>295</v>
      </c>
      <c r="C126" s="52" t="s">
        <v>296</v>
      </c>
      <c r="D126" s="244">
        <v>37368</v>
      </c>
      <c r="E126" s="244">
        <v>15118.11</v>
      </c>
      <c r="F126" s="54">
        <f t="shared" si="0"/>
        <v>40.457369942196536</v>
      </c>
    </row>
    <row r="127" spans="1:6" ht="12.75" customHeight="1" x14ac:dyDescent="0.2">
      <c r="A127" s="55">
        <v>6615</v>
      </c>
      <c r="B127" s="88" t="s">
        <v>297</v>
      </c>
      <c r="C127" s="52" t="s">
        <v>298</v>
      </c>
      <c r="D127" s="244">
        <v>1728861</v>
      </c>
      <c r="E127" s="244">
        <v>640663.22</v>
      </c>
      <c r="F127" s="54">
        <f t="shared" si="0"/>
        <v>37.056953682221994</v>
      </c>
    </row>
    <row r="128" spans="1:6" ht="24" x14ac:dyDescent="0.2">
      <c r="A128" s="55">
        <v>663</v>
      </c>
      <c r="B128" s="233" t="s">
        <v>299</v>
      </c>
      <c r="C128" s="52" t="s">
        <v>300</v>
      </c>
      <c r="D128" s="53">
        <f t="shared" ref="D128:E128" si="29">SUM(D129:D132)</f>
        <v>212070</v>
      </c>
      <c r="E128" s="53">
        <f t="shared" si="29"/>
        <v>199680.13</v>
      </c>
      <c r="F128" s="54">
        <f t="shared" si="0"/>
        <v>94.157650775687273</v>
      </c>
    </row>
    <row r="129" spans="1:6" ht="12.75" customHeight="1" x14ac:dyDescent="0.2">
      <c r="A129" s="55">
        <v>6631</v>
      </c>
      <c r="B129" s="88" t="s">
        <v>301</v>
      </c>
      <c r="C129" s="52" t="s">
        <v>302</v>
      </c>
      <c r="D129" s="244">
        <v>181820</v>
      </c>
      <c r="E129" s="244">
        <v>199680.13</v>
      </c>
      <c r="F129" s="54">
        <f t="shared" si="0"/>
        <v>109.82297327026731</v>
      </c>
    </row>
    <row r="130" spans="1:6" ht="12.75" customHeight="1" x14ac:dyDescent="0.2">
      <c r="A130" s="55">
        <v>6632</v>
      </c>
      <c r="B130" s="234" t="s">
        <v>303</v>
      </c>
      <c r="C130" s="52" t="s">
        <v>304</v>
      </c>
      <c r="D130" s="244">
        <v>30250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24531920</v>
      </c>
      <c r="E133" s="53">
        <f t="shared" si="30"/>
        <v>24848733.260000002</v>
      </c>
      <c r="F133" s="54">
        <f t="shared" ref="F133:F223" si="31">IF(D133&lt;&gt;0,IF(E133/D133&gt;=100,"&gt;&gt;100",E133/D133*100),"-")</f>
        <v>101.29143279449795</v>
      </c>
    </row>
    <row r="134" spans="1:6" ht="24" x14ac:dyDescent="0.2">
      <c r="A134" s="55">
        <v>671</v>
      </c>
      <c r="B134" s="234" t="s">
        <v>311</v>
      </c>
      <c r="C134" s="52" t="s">
        <v>312</v>
      </c>
      <c r="D134" s="53">
        <f t="shared" ref="D134:E134" si="32">SUM(D135:D137)</f>
        <v>24531920</v>
      </c>
      <c r="E134" s="53">
        <f t="shared" si="32"/>
        <v>24848733.260000002</v>
      </c>
      <c r="F134" s="54">
        <f t="shared" si="31"/>
        <v>101.29143279449795</v>
      </c>
    </row>
    <row r="135" spans="1:6" ht="12.75" customHeight="1" x14ac:dyDescent="0.2">
      <c r="A135" s="55">
        <v>6711</v>
      </c>
      <c r="B135" s="87" t="s">
        <v>313</v>
      </c>
      <c r="C135" s="52" t="s">
        <v>314</v>
      </c>
      <c r="D135" s="244">
        <v>23347433</v>
      </c>
      <c r="E135" s="244">
        <v>24226536.280000001</v>
      </c>
      <c r="F135" s="54">
        <f t="shared" si="31"/>
        <v>103.76531021633086</v>
      </c>
    </row>
    <row r="136" spans="1:6" ht="24" x14ac:dyDescent="0.2">
      <c r="A136" s="55">
        <v>6712</v>
      </c>
      <c r="B136" s="234" t="s">
        <v>315</v>
      </c>
      <c r="C136" s="52" t="s">
        <v>316</v>
      </c>
      <c r="D136" s="244">
        <v>1184487</v>
      </c>
      <c r="E136" s="244">
        <v>622196.98</v>
      </c>
      <c r="F136" s="54">
        <f t="shared" si="31"/>
        <v>52.528814583866264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698</v>
      </c>
      <c r="E139" s="53">
        <f t="shared" si="33"/>
        <v>26957.91</v>
      </c>
      <c r="F139" s="54">
        <f t="shared" si="31"/>
        <v>3862.1647564469918</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698</v>
      </c>
      <c r="E150" s="244">
        <v>26957.91</v>
      </c>
      <c r="F150" s="54">
        <f t="shared" si="31"/>
        <v>3862.1647564469918</v>
      </c>
    </row>
    <row r="151" spans="1:6" ht="12.75" customHeight="1" x14ac:dyDescent="0.2">
      <c r="A151" s="55">
        <v>3</v>
      </c>
      <c r="B151" s="87" t="s">
        <v>345</v>
      </c>
      <c r="C151" s="52" t="s">
        <v>53</v>
      </c>
      <c r="D151" s="53">
        <f t="shared" ref="D151:E151" si="35">D152+D163+D196+D215+D224+D252+D263</f>
        <v>35022760</v>
      </c>
      <c r="E151" s="53">
        <f t="shared" si="35"/>
        <v>37070990.280000001</v>
      </c>
      <c r="F151" s="54">
        <f t="shared" si="31"/>
        <v>105.84828345909918</v>
      </c>
    </row>
    <row r="152" spans="1:6" ht="12.75" customHeight="1" x14ac:dyDescent="0.2">
      <c r="A152" s="55">
        <v>31</v>
      </c>
      <c r="B152" s="87" t="s">
        <v>346</v>
      </c>
      <c r="C152" s="52" t="s">
        <v>347</v>
      </c>
      <c r="D152" s="53">
        <f t="shared" ref="D152:E152" si="36">D153+D158+D159</f>
        <v>26274679</v>
      </c>
      <c r="E152" s="53">
        <f t="shared" si="36"/>
        <v>26764131.470000003</v>
      </c>
      <c r="F152" s="54">
        <f t="shared" si="31"/>
        <v>101.86282949451066</v>
      </c>
    </row>
    <row r="153" spans="1:6" ht="12.75" customHeight="1" x14ac:dyDescent="0.2">
      <c r="A153" s="55">
        <v>311</v>
      </c>
      <c r="B153" s="87" t="s">
        <v>348</v>
      </c>
      <c r="C153" s="52" t="s">
        <v>349</v>
      </c>
      <c r="D153" s="53">
        <f t="shared" ref="D153:E153" si="37">SUM(D154:D157)</f>
        <v>18118839</v>
      </c>
      <c r="E153" s="53">
        <f t="shared" si="37"/>
        <v>19068388.190000001</v>
      </c>
      <c r="F153" s="54">
        <f t="shared" si="31"/>
        <v>105.24067347803026</v>
      </c>
    </row>
    <row r="154" spans="1:6" ht="12.75" customHeight="1" x14ac:dyDescent="0.2">
      <c r="A154" s="55">
        <v>3111</v>
      </c>
      <c r="B154" s="87" t="s">
        <v>350</v>
      </c>
      <c r="C154" s="52" t="s">
        <v>351</v>
      </c>
      <c r="D154" s="244">
        <v>17588411</v>
      </c>
      <c r="E154" s="244">
        <v>18405902.57</v>
      </c>
      <c r="F154" s="54">
        <f t="shared" si="31"/>
        <v>104.64789894891587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530428</v>
      </c>
      <c r="E156" s="244">
        <v>662485.62</v>
      </c>
      <c r="F156" s="54">
        <f t="shared" si="31"/>
        <v>124.89642703628014</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5253752</v>
      </c>
      <c r="E158" s="244">
        <v>4547151.1900000004</v>
      </c>
      <c r="F158" s="54">
        <f t="shared" si="31"/>
        <v>86.550548826819394</v>
      </c>
    </row>
    <row r="159" spans="1:6" ht="12.75" customHeight="1" x14ac:dyDescent="0.2">
      <c r="A159" s="55">
        <v>313</v>
      </c>
      <c r="B159" s="87" t="s">
        <v>360</v>
      </c>
      <c r="C159" s="52" t="s">
        <v>361</v>
      </c>
      <c r="D159" s="53">
        <f t="shared" ref="D159:E159" si="38">SUM(D160:D162)</f>
        <v>2902088</v>
      </c>
      <c r="E159" s="53">
        <f t="shared" si="38"/>
        <v>3148592.09</v>
      </c>
      <c r="F159" s="54">
        <f t="shared" si="31"/>
        <v>108.49402533624067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2902088</v>
      </c>
      <c r="E161" s="244">
        <v>3148592.09</v>
      </c>
      <c r="F161" s="54">
        <f t="shared" si="31"/>
        <v>108.49402533624067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8280627</v>
      </c>
      <c r="E163" s="53">
        <f t="shared" si="39"/>
        <v>9573033.8399999999</v>
      </c>
      <c r="F163" s="54">
        <f t="shared" si="31"/>
        <v>115.60759638128853</v>
      </c>
    </row>
    <row r="164" spans="1:6" ht="12.75" customHeight="1" x14ac:dyDescent="0.2">
      <c r="A164" s="55">
        <v>321</v>
      </c>
      <c r="B164" s="87" t="s">
        <v>369</v>
      </c>
      <c r="C164" s="52" t="s">
        <v>370</v>
      </c>
      <c r="D164" s="53">
        <f t="shared" ref="D164:E164" si="40">SUM(D165:D168)</f>
        <v>915438</v>
      </c>
      <c r="E164" s="53">
        <f t="shared" si="40"/>
        <v>1361232.66</v>
      </c>
      <c r="F164" s="54">
        <f t="shared" si="31"/>
        <v>148.69741697416973</v>
      </c>
    </row>
    <row r="165" spans="1:6" ht="12.75" customHeight="1" x14ac:dyDescent="0.2">
      <c r="A165" s="55">
        <v>3211</v>
      </c>
      <c r="B165" s="87" t="s">
        <v>371</v>
      </c>
      <c r="C165" s="52" t="s">
        <v>372</v>
      </c>
      <c r="D165" s="244">
        <v>461858</v>
      </c>
      <c r="E165" s="244">
        <v>906018.32</v>
      </c>
      <c r="F165" s="54">
        <f t="shared" si="31"/>
        <v>196.16815558028657</v>
      </c>
    </row>
    <row r="166" spans="1:6" ht="12.75" customHeight="1" x14ac:dyDescent="0.2">
      <c r="A166" s="55">
        <v>3212</v>
      </c>
      <c r="B166" s="87" t="s">
        <v>373</v>
      </c>
      <c r="C166" s="52" t="s">
        <v>374</v>
      </c>
      <c r="D166" s="244">
        <v>187421</v>
      </c>
      <c r="E166" s="244">
        <v>216049.28</v>
      </c>
      <c r="F166" s="54">
        <f t="shared" si="31"/>
        <v>115.27485180422686</v>
      </c>
    </row>
    <row r="167" spans="1:6" ht="12.75" customHeight="1" x14ac:dyDescent="0.2">
      <c r="A167" s="55">
        <v>3213</v>
      </c>
      <c r="B167" s="87" t="s">
        <v>375</v>
      </c>
      <c r="C167" s="52" t="s">
        <v>376</v>
      </c>
      <c r="D167" s="244">
        <v>265159</v>
      </c>
      <c r="E167" s="244">
        <v>225315.78</v>
      </c>
      <c r="F167" s="54">
        <f t="shared" si="31"/>
        <v>84.973838338506326</v>
      </c>
    </row>
    <row r="168" spans="1:6" ht="12.75" customHeight="1" x14ac:dyDescent="0.2">
      <c r="A168" s="55">
        <v>3214</v>
      </c>
      <c r="B168" s="87" t="s">
        <v>377</v>
      </c>
      <c r="C168" s="52" t="s">
        <v>378</v>
      </c>
      <c r="D168" s="244">
        <v>1000</v>
      </c>
      <c r="E168" s="244">
        <v>13849.28</v>
      </c>
      <c r="F168" s="54">
        <f t="shared" si="31"/>
        <v>1384.9280000000001</v>
      </c>
    </row>
    <row r="169" spans="1:6" ht="12.75" customHeight="1" x14ac:dyDescent="0.2">
      <c r="A169" s="55">
        <v>322</v>
      </c>
      <c r="B169" s="87" t="s">
        <v>379</v>
      </c>
      <c r="C169" s="52" t="s">
        <v>380</v>
      </c>
      <c r="D169" s="53">
        <f t="shared" ref="D169:E169" si="41">SUM(D170:D176)</f>
        <v>1227685</v>
      </c>
      <c r="E169" s="53">
        <f t="shared" si="41"/>
        <v>1396165.34</v>
      </c>
      <c r="F169" s="54">
        <f t="shared" si="31"/>
        <v>113.72341765192211</v>
      </c>
    </row>
    <row r="170" spans="1:6" ht="12.75" customHeight="1" x14ac:dyDescent="0.2">
      <c r="A170" s="55">
        <v>3221</v>
      </c>
      <c r="B170" s="87" t="s">
        <v>381</v>
      </c>
      <c r="C170" s="52" t="s">
        <v>382</v>
      </c>
      <c r="D170" s="244">
        <v>438438</v>
      </c>
      <c r="E170" s="244">
        <v>396565.47</v>
      </c>
      <c r="F170" s="54">
        <f t="shared" si="31"/>
        <v>90.449612031803809</v>
      </c>
    </row>
    <row r="171" spans="1:6" ht="12.75" customHeight="1" x14ac:dyDescent="0.2">
      <c r="A171" s="55">
        <v>3222</v>
      </c>
      <c r="B171" s="87" t="s">
        <v>383</v>
      </c>
      <c r="C171" s="52" t="s">
        <v>384</v>
      </c>
      <c r="D171" s="244">
        <v>7066</v>
      </c>
      <c r="E171" s="244"/>
      <c r="F171" s="54">
        <f t="shared" si="31"/>
        <v>0</v>
      </c>
    </row>
    <row r="172" spans="1:6" ht="12.75" customHeight="1" x14ac:dyDescent="0.2">
      <c r="A172" s="55">
        <v>3223</v>
      </c>
      <c r="B172" s="87" t="s">
        <v>385</v>
      </c>
      <c r="C172" s="52" t="s">
        <v>386</v>
      </c>
      <c r="D172" s="244">
        <v>632698</v>
      </c>
      <c r="E172" s="244">
        <v>796021.86</v>
      </c>
      <c r="F172" s="54">
        <f t="shared" si="31"/>
        <v>125.81387328551695</v>
      </c>
    </row>
    <row r="173" spans="1:6" ht="12.75" customHeight="1" x14ac:dyDescent="0.2">
      <c r="A173" s="55">
        <v>3224</v>
      </c>
      <c r="B173" s="87" t="s">
        <v>387</v>
      </c>
      <c r="C173" s="52" t="s">
        <v>388</v>
      </c>
      <c r="D173" s="244">
        <v>102252</v>
      </c>
      <c r="E173" s="244">
        <v>131596.37</v>
      </c>
      <c r="F173" s="54">
        <f t="shared" si="31"/>
        <v>128.6980890349333</v>
      </c>
    </row>
    <row r="174" spans="1:6" ht="12.75" customHeight="1" x14ac:dyDescent="0.2">
      <c r="A174" s="55">
        <v>3225</v>
      </c>
      <c r="B174" s="87" t="s">
        <v>389</v>
      </c>
      <c r="C174" s="52" t="s">
        <v>390</v>
      </c>
      <c r="D174" s="244">
        <v>44321</v>
      </c>
      <c r="E174" s="244">
        <v>11981.64</v>
      </c>
      <c r="F174" s="54">
        <f t="shared" si="31"/>
        <v>27.033776313711332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2910</v>
      </c>
      <c r="E176" s="244">
        <v>60000</v>
      </c>
      <c r="F176" s="54">
        <f t="shared" si="31"/>
        <v>2061.855670103093</v>
      </c>
    </row>
    <row r="177" spans="1:6" ht="12.75" customHeight="1" x14ac:dyDescent="0.2">
      <c r="A177" s="55">
        <v>323</v>
      </c>
      <c r="B177" s="87" t="s">
        <v>395</v>
      </c>
      <c r="C177" s="52" t="s">
        <v>396</v>
      </c>
      <c r="D177" s="53">
        <f t="shared" ref="D177:E177" si="42">SUM(D178:D186)</f>
        <v>4864972</v>
      </c>
      <c r="E177" s="53">
        <f t="shared" si="42"/>
        <v>5236876.7200000007</v>
      </c>
      <c r="F177" s="54">
        <f t="shared" si="31"/>
        <v>107.64453978357945</v>
      </c>
    </row>
    <row r="178" spans="1:6" ht="12.75" customHeight="1" x14ac:dyDescent="0.2">
      <c r="A178" s="55">
        <v>3231</v>
      </c>
      <c r="B178" s="87" t="s">
        <v>397</v>
      </c>
      <c r="C178" s="52" t="s">
        <v>398</v>
      </c>
      <c r="D178" s="244">
        <v>156990</v>
      </c>
      <c r="E178" s="244">
        <v>169267.39</v>
      </c>
      <c r="F178" s="54">
        <f t="shared" si="31"/>
        <v>107.82049175106695</v>
      </c>
    </row>
    <row r="179" spans="1:6" ht="12.75" customHeight="1" x14ac:dyDescent="0.2">
      <c r="A179" s="55">
        <v>3232</v>
      </c>
      <c r="B179" s="87" t="s">
        <v>399</v>
      </c>
      <c r="C179" s="52" t="s">
        <v>400</v>
      </c>
      <c r="D179" s="244">
        <v>116020</v>
      </c>
      <c r="E179" s="244">
        <v>312313.78999999998</v>
      </c>
      <c r="F179" s="54">
        <f t="shared" si="31"/>
        <v>269.18961385967935</v>
      </c>
    </row>
    <row r="180" spans="1:6" ht="12.75" customHeight="1" x14ac:dyDescent="0.2">
      <c r="A180" s="55">
        <v>3233</v>
      </c>
      <c r="B180" s="87" t="s">
        <v>401</v>
      </c>
      <c r="C180" s="52" t="s">
        <v>402</v>
      </c>
      <c r="D180" s="244">
        <v>354695</v>
      </c>
      <c r="E180" s="244">
        <v>332814.07</v>
      </c>
      <c r="F180" s="54">
        <f t="shared" si="31"/>
        <v>93.831057669265149</v>
      </c>
    </row>
    <row r="181" spans="1:6" ht="12.75" customHeight="1" x14ac:dyDescent="0.2">
      <c r="A181" s="55">
        <v>3234</v>
      </c>
      <c r="B181" s="87" t="s">
        <v>403</v>
      </c>
      <c r="C181" s="52" t="s">
        <v>404</v>
      </c>
      <c r="D181" s="244">
        <v>143052</v>
      </c>
      <c r="E181" s="244">
        <v>142179.60999999999</v>
      </c>
      <c r="F181" s="54">
        <f t="shared" si="31"/>
        <v>99.390158823364914</v>
      </c>
    </row>
    <row r="182" spans="1:6" ht="12.75" customHeight="1" x14ac:dyDescent="0.2">
      <c r="A182" s="55">
        <v>3235</v>
      </c>
      <c r="B182" s="87" t="s">
        <v>405</v>
      </c>
      <c r="C182" s="52" t="s">
        <v>406</v>
      </c>
      <c r="D182" s="244">
        <v>468348</v>
      </c>
      <c r="E182" s="244">
        <v>459881.61</v>
      </c>
      <c r="F182" s="54">
        <f t="shared" si="31"/>
        <v>98.192286504906605</v>
      </c>
    </row>
    <row r="183" spans="1:6" ht="12.75" customHeight="1" x14ac:dyDescent="0.2">
      <c r="A183" s="55">
        <v>3236</v>
      </c>
      <c r="B183" s="87" t="s">
        <v>407</v>
      </c>
      <c r="C183" s="52" t="s">
        <v>408</v>
      </c>
      <c r="D183" s="244">
        <v>8700</v>
      </c>
      <c r="E183" s="244">
        <v>60410.9</v>
      </c>
      <c r="F183" s="54">
        <f t="shared" si="31"/>
        <v>694.37816091954016</v>
      </c>
    </row>
    <row r="184" spans="1:6" ht="12.75" customHeight="1" x14ac:dyDescent="0.2">
      <c r="A184" s="55">
        <v>3237</v>
      </c>
      <c r="B184" s="87" t="s">
        <v>409</v>
      </c>
      <c r="C184" s="52" t="s">
        <v>410</v>
      </c>
      <c r="D184" s="244">
        <v>2932123</v>
      </c>
      <c r="E184" s="244">
        <v>3014417.54</v>
      </c>
      <c r="F184" s="54">
        <f t="shared" si="31"/>
        <v>102.8066537454261</v>
      </c>
    </row>
    <row r="185" spans="1:6" ht="12.75" customHeight="1" x14ac:dyDescent="0.2">
      <c r="A185" s="55">
        <v>3238</v>
      </c>
      <c r="B185" s="87" t="s">
        <v>411</v>
      </c>
      <c r="C185" s="52" t="s">
        <v>412</v>
      </c>
      <c r="D185" s="244">
        <v>147290</v>
      </c>
      <c r="E185" s="244">
        <v>165476.73000000001</v>
      </c>
      <c r="F185" s="54">
        <f t="shared" si="31"/>
        <v>112.34756602620681</v>
      </c>
    </row>
    <row r="186" spans="1:6" ht="12.75" customHeight="1" x14ac:dyDescent="0.2">
      <c r="A186" s="55">
        <v>3239</v>
      </c>
      <c r="B186" s="87" t="s">
        <v>413</v>
      </c>
      <c r="C186" s="52" t="s">
        <v>414</v>
      </c>
      <c r="D186" s="244">
        <v>537754</v>
      </c>
      <c r="E186" s="244">
        <v>580115.07999999996</v>
      </c>
      <c r="F186" s="54">
        <f t="shared" si="31"/>
        <v>107.8774086292245</v>
      </c>
    </row>
    <row r="187" spans="1:6" ht="12.75" customHeight="1" x14ac:dyDescent="0.2">
      <c r="A187" s="55">
        <v>324</v>
      </c>
      <c r="B187" s="87" t="s">
        <v>415</v>
      </c>
      <c r="C187" s="52" t="s">
        <v>416</v>
      </c>
      <c r="D187" s="244">
        <v>78335</v>
      </c>
      <c r="E187" s="244">
        <v>185527.87</v>
      </c>
      <c r="F187" s="54">
        <f t="shared" si="31"/>
        <v>236.83905023297376</v>
      </c>
    </row>
    <row r="188" spans="1:6" ht="12.75" customHeight="1" x14ac:dyDescent="0.2">
      <c r="A188" s="55">
        <v>329</v>
      </c>
      <c r="B188" s="87" t="s">
        <v>417</v>
      </c>
      <c r="C188" s="52" t="s">
        <v>418</v>
      </c>
      <c r="D188" s="53">
        <f t="shared" ref="D188:E188" si="43">SUM(D189:D195)</f>
        <v>1194197</v>
      </c>
      <c r="E188" s="53">
        <f t="shared" si="43"/>
        <v>1393231.25</v>
      </c>
      <c r="F188" s="54">
        <f t="shared" si="31"/>
        <v>116.66678529589338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99223</v>
      </c>
      <c r="E190" s="244">
        <v>133040.45000000001</v>
      </c>
      <c r="F190" s="54">
        <f t="shared" si="31"/>
        <v>134.08226923193212</v>
      </c>
    </row>
    <row r="191" spans="1:6" ht="12.75" customHeight="1" x14ac:dyDescent="0.2">
      <c r="A191" s="55">
        <v>3293</v>
      </c>
      <c r="B191" s="87" t="s">
        <v>423</v>
      </c>
      <c r="C191" s="52" t="s">
        <v>424</v>
      </c>
      <c r="D191" s="244">
        <v>240205</v>
      </c>
      <c r="E191" s="244">
        <v>370480.19</v>
      </c>
      <c r="F191" s="54">
        <f t="shared" si="31"/>
        <v>154.23500343456629</v>
      </c>
    </row>
    <row r="192" spans="1:6" ht="12.75" customHeight="1" x14ac:dyDescent="0.2">
      <c r="A192" s="55">
        <v>3294</v>
      </c>
      <c r="B192" s="87" t="s">
        <v>425</v>
      </c>
      <c r="C192" s="52" t="s">
        <v>426</v>
      </c>
      <c r="D192" s="244">
        <v>82891</v>
      </c>
      <c r="E192" s="244">
        <v>111912.18</v>
      </c>
      <c r="F192" s="54">
        <f t="shared" si="31"/>
        <v>135.0112557454971</v>
      </c>
    </row>
    <row r="193" spans="1:6" ht="12.75" customHeight="1" x14ac:dyDescent="0.2">
      <c r="A193" s="55">
        <v>3295</v>
      </c>
      <c r="B193" s="87" t="s">
        <v>427</v>
      </c>
      <c r="C193" s="52" t="s">
        <v>428</v>
      </c>
      <c r="D193" s="244">
        <v>10656</v>
      </c>
      <c r="E193" s="244">
        <v>20409.32</v>
      </c>
      <c r="F193" s="54">
        <f t="shared" si="31"/>
        <v>191.52890390390388</v>
      </c>
    </row>
    <row r="194" spans="1:6" ht="12.75" customHeight="1" x14ac:dyDescent="0.2">
      <c r="A194" s="55" t="s">
        <v>429</v>
      </c>
      <c r="B194" s="87" t="s">
        <v>430</v>
      </c>
      <c r="C194" s="52" t="s">
        <v>429</v>
      </c>
      <c r="D194" s="244"/>
      <c r="E194" s="244">
        <v>15690.65</v>
      </c>
      <c r="F194" s="54" t="str">
        <f t="shared" si="31"/>
        <v>-</v>
      </c>
    </row>
    <row r="195" spans="1:6" ht="12.75" customHeight="1" x14ac:dyDescent="0.2">
      <c r="A195" s="55">
        <v>3299</v>
      </c>
      <c r="B195" s="87" t="s">
        <v>431</v>
      </c>
      <c r="C195" s="52" t="s">
        <v>432</v>
      </c>
      <c r="D195" s="244">
        <v>761222</v>
      </c>
      <c r="E195" s="244">
        <v>741698.46</v>
      </c>
      <c r="F195" s="54">
        <f t="shared" si="31"/>
        <v>97.435237026780612</v>
      </c>
    </row>
    <row r="196" spans="1:6" ht="12.75" customHeight="1" x14ac:dyDescent="0.2">
      <c r="A196" s="55">
        <v>34</v>
      </c>
      <c r="B196" s="234" t="s">
        <v>433</v>
      </c>
      <c r="C196" s="52" t="s">
        <v>434</v>
      </c>
      <c r="D196" s="53">
        <f t="shared" ref="D196:E196" si="44">D197+D202+D210</f>
        <v>132196</v>
      </c>
      <c r="E196" s="53">
        <f t="shared" si="44"/>
        <v>128771.9</v>
      </c>
      <c r="F196" s="54">
        <f t="shared" si="31"/>
        <v>97.409830857212015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132196</v>
      </c>
      <c r="E210" s="53">
        <f t="shared" si="47"/>
        <v>128771.9</v>
      </c>
      <c r="F210" s="54">
        <f t="shared" si="31"/>
        <v>97.409830857212015</v>
      </c>
    </row>
    <row r="211" spans="1:6" ht="12.75" customHeight="1" x14ac:dyDescent="0.2">
      <c r="A211" s="55">
        <v>3431</v>
      </c>
      <c r="B211" s="234" t="s">
        <v>463</v>
      </c>
      <c r="C211" s="52" t="s">
        <v>464</v>
      </c>
      <c r="D211" s="244">
        <v>124856</v>
      </c>
      <c r="E211" s="244">
        <v>97420.04</v>
      </c>
      <c r="F211" s="54">
        <f t="shared" si="31"/>
        <v>78.025917857371681</v>
      </c>
    </row>
    <row r="212" spans="1:6" ht="12.75" customHeight="1" x14ac:dyDescent="0.2">
      <c r="A212" s="55">
        <v>3432</v>
      </c>
      <c r="B212" s="87" t="s">
        <v>465</v>
      </c>
      <c r="C212" s="52" t="s">
        <v>466</v>
      </c>
      <c r="D212" s="244">
        <v>5638</v>
      </c>
      <c r="E212" s="244">
        <v>9752.94</v>
      </c>
      <c r="F212" s="54">
        <f t="shared" si="31"/>
        <v>172.98581057112452</v>
      </c>
    </row>
    <row r="213" spans="1:6" ht="12.75" customHeight="1" x14ac:dyDescent="0.2">
      <c r="A213" s="55">
        <v>3433</v>
      </c>
      <c r="B213" s="87" t="s">
        <v>467</v>
      </c>
      <c r="C213" s="52" t="s">
        <v>468</v>
      </c>
      <c r="D213" s="244">
        <v>759</v>
      </c>
      <c r="E213" s="244">
        <v>21598.91</v>
      </c>
      <c r="F213" s="54">
        <f t="shared" si="31"/>
        <v>2845.706192358366</v>
      </c>
    </row>
    <row r="214" spans="1:6" ht="12.75" customHeight="1" x14ac:dyDescent="0.2">
      <c r="A214" s="55">
        <v>3434</v>
      </c>
      <c r="B214" s="87" t="s">
        <v>469</v>
      </c>
      <c r="C214" s="52" t="s">
        <v>470</v>
      </c>
      <c r="D214" s="244">
        <v>943</v>
      </c>
      <c r="E214" s="244">
        <v>0.01</v>
      </c>
      <c r="F214" s="54">
        <f t="shared" si="31"/>
        <v>1.0604453870625662E-3</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223058</v>
      </c>
      <c r="E224" s="53">
        <f t="shared" si="51"/>
        <v>363598.06</v>
      </c>
      <c r="F224" s="54">
        <f t="shared" ref="F224:F235" si="52">IF(D224&lt;&gt;0,IF(E224/D224&gt;=100,"&gt;&gt;100",E224/D224*100),"-")</f>
        <v>163.00606120381246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223058</v>
      </c>
      <c r="E247" s="53">
        <f t="shared" si="62"/>
        <v>363598.06</v>
      </c>
      <c r="F247" s="54">
        <f t="shared" si="61"/>
        <v>163.00606120381246</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223058</v>
      </c>
      <c r="E250" s="244">
        <v>363598.06</v>
      </c>
      <c r="F250" s="54">
        <f t="shared" si="61"/>
        <v>163.00606120381246</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93200</v>
      </c>
      <c r="E252" s="53">
        <f t="shared" si="63"/>
        <v>79627.5</v>
      </c>
      <c r="F252" s="54">
        <f t="shared" ref="F252:F258" si="64">IF(D252&lt;&gt;0,IF(E252/D252&gt;=100,"&gt;&gt;100",E252/D252*100),"-")</f>
        <v>85.437231759656655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93200</v>
      </c>
      <c r="E259" s="53">
        <f t="shared" si="66"/>
        <v>79627.5</v>
      </c>
      <c r="F259" s="54">
        <f t="shared" ref="F259:F262" si="67">IF(D259&lt;&gt;0,IF(E259/D259&gt;=100,"&gt;&gt;100",E259/D259*100),"-")</f>
        <v>85.437231759656655</v>
      </c>
    </row>
    <row r="260" spans="1:6" ht="12.75" customHeight="1" x14ac:dyDescent="0.2">
      <c r="A260" s="55">
        <v>3721</v>
      </c>
      <c r="B260" s="87" t="s">
        <v>557</v>
      </c>
      <c r="C260" s="52" t="s">
        <v>558</v>
      </c>
      <c r="D260" s="244">
        <v>93200</v>
      </c>
      <c r="E260" s="244">
        <v>79627.5</v>
      </c>
      <c r="F260" s="54">
        <f t="shared" si="67"/>
        <v>85.437231759656655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19000</v>
      </c>
      <c r="E263" s="53">
        <f t="shared" si="68"/>
        <v>161827.51</v>
      </c>
      <c r="F263" s="54">
        <f t="shared" ref="F263:F267" si="69">IF(D263&lt;&gt;0,IF(E263/D263&gt;=100,"&gt;&gt;100",E263/D263*100),"-")</f>
        <v>851.72373684210538</v>
      </c>
    </row>
    <row r="264" spans="1:6" ht="12.75" customHeight="1" x14ac:dyDescent="0.2">
      <c r="A264" s="55">
        <v>381</v>
      </c>
      <c r="B264" s="87" t="s">
        <v>565</v>
      </c>
      <c r="C264" s="52" t="s">
        <v>566</v>
      </c>
      <c r="D264" s="53">
        <f t="shared" ref="D264:E264" si="70">SUM(D265:D267)</f>
        <v>19000</v>
      </c>
      <c r="E264" s="53">
        <f t="shared" si="70"/>
        <v>16573.009999999998</v>
      </c>
      <c r="F264" s="54">
        <f t="shared" si="69"/>
        <v>87.226368421052626</v>
      </c>
    </row>
    <row r="265" spans="1:6" ht="12.75" customHeight="1" x14ac:dyDescent="0.2">
      <c r="A265" s="55">
        <v>3811</v>
      </c>
      <c r="B265" s="87" t="s">
        <v>567</v>
      </c>
      <c r="C265" s="52" t="s">
        <v>568</v>
      </c>
      <c r="D265" s="244">
        <v>19000</v>
      </c>
      <c r="E265" s="244">
        <v>16573.009999999998</v>
      </c>
      <c r="F265" s="54">
        <f t="shared" si="69"/>
        <v>87.226368421052626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145254.5</v>
      </c>
      <c r="F268" s="54" t="str">
        <f t="shared" ref="F268:F272" si="72">IF(D268&lt;&gt;0,IF(E268/D268&gt;=100,"&gt;&gt;100",E268/D268*100),"-")</f>
        <v>-</v>
      </c>
    </row>
    <row r="269" spans="1:6" ht="12.75" customHeight="1" x14ac:dyDescent="0.2">
      <c r="A269" s="55">
        <v>3821</v>
      </c>
      <c r="B269" s="87" t="s">
        <v>575</v>
      </c>
      <c r="C269" s="52" t="s">
        <v>576</v>
      </c>
      <c r="D269" s="244"/>
      <c r="E269" s="244">
        <v>145254.5</v>
      </c>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35022760</v>
      </c>
      <c r="E289" s="53">
        <f t="shared" si="79"/>
        <v>37070990.280000001</v>
      </c>
      <c r="F289" s="54">
        <f t="shared" si="76"/>
        <v>105.84828345909918</v>
      </c>
    </row>
    <row r="290" spans="1:6" ht="12.75" customHeight="1" x14ac:dyDescent="0.2">
      <c r="A290" s="55" t="s">
        <v>606</v>
      </c>
      <c r="B290" s="87" t="s">
        <v>617</v>
      </c>
      <c r="C290" s="52" t="s">
        <v>618</v>
      </c>
      <c r="D290" s="53">
        <f>IF(D6&gt;=D289,D6-D289,0)</f>
        <v>9032</v>
      </c>
      <c r="E290" s="53">
        <f>IF(E6&gt;=E289,E6-E289,0)</f>
        <v>0</v>
      </c>
      <c r="F290" s="54">
        <f t="shared" si="76"/>
        <v>0</v>
      </c>
    </row>
    <row r="291" spans="1:6" ht="12.75" customHeight="1" x14ac:dyDescent="0.2">
      <c r="A291" s="55" t="s">
        <v>606</v>
      </c>
      <c r="B291" s="87" t="s">
        <v>619</v>
      </c>
      <c r="C291" s="52" t="s">
        <v>620</v>
      </c>
      <c r="D291" s="53">
        <f>IF(D289&gt;=D6,D289-D6,0)</f>
        <v>0</v>
      </c>
      <c r="E291" s="53">
        <f>IF(E289&gt;=E6,E289-E6,0)</f>
        <v>1985126.5</v>
      </c>
      <c r="F291" s="54" t="str">
        <f t="shared" si="76"/>
        <v>-</v>
      </c>
    </row>
    <row r="292" spans="1:6" ht="12.75" customHeight="1" x14ac:dyDescent="0.2">
      <c r="A292" s="55">
        <v>92211</v>
      </c>
      <c r="B292" s="87" t="s">
        <v>621</v>
      </c>
      <c r="C292" s="52" t="s">
        <v>622</v>
      </c>
      <c r="D292" s="244">
        <v>26160559</v>
      </c>
      <c r="E292" s="244">
        <v>24476318.219999999</v>
      </c>
      <c r="F292" s="54">
        <f t="shared" si="76"/>
        <v>93.561908291026953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62886</v>
      </c>
      <c r="E294" s="244">
        <v>48211.839999999997</v>
      </c>
      <c r="F294" s="54">
        <f t="shared" si="76"/>
        <v>76.665458130585492</v>
      </c>
    </row>
    <row r="295" spans="1:6" ht="24" x14ac:dyDescent="0.2">
      <c r="A295" s="55">
        <v>9661</v>
      </c>
      <c r="B295" s="87" t="s">
        <v>627</v>
      </c>
      <c r="C295" s="52" t="s">
        <v>628</v>
      </c>
      <c r="D295" s="244">
        <v>12929</v>
      </c>
      <c r="E295" s="244">
        <v>2439.19</v>
      </c>
      <c r="F295" s="54">
        <f t="shared" si="76"/>
        <v>18.866037589914146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9488</v>
      </c>
      <c r="E298" s="53">
        <f t="shared" si="80"/>
        <v>3215.16</v>
      </c>
      <c r="F298" s="54">
        <f t="shared" ref="F298:F418" si="81">IF(D298&lt;&gt;0,IF(E298/D298&gt;=100,"&gt;&gt;100",E298/D298*100),"-")</f>
        <v>33.886593591905559</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9488</v>
      </c>
      <c r="E311" s="53">
        <f t="shared" si="85"/>
        <v>3215.16</v>
      </c>
      <c r="F311" s="54">
        <f t="shared" si="81"/>
        <v>33.886593591905559</v>
      </c>
    </row>
    <row r="312" spans="1:6" ht="12.75" customHeight="1" x14ac:dyDescent="0.2">
      <c r="A312" s="55">
        <v>721</v>
      </c>
      <c r="B312" s="87" t="s">
        <v>660</v>
      </c>
      <c r="C312" s="52" t="s">
        <v>661</v>
      </c>
      <c r="D312" s="53">
        <f t="shared" ref="D312:E312" si="86">SUM(D313:D316)</f>
        <v>9488</v>
      </c>
      <c r="E312" s="53">
        <f t="shared" si="86"/>
        <v>3215.16</v>
      </c>
      <c r="F312" s="54">
        <f t="shared" si="81"/>
        <v>33.886593591905559</v>
      </c>
    </row>
    <row r="313" spans="1:6" ht="12.75" customHeight="1" x14ac:dyDescent="0.2">
      <c r="A313" s="55">
        <v>7211</v>
      </c>
      <c r="B313" s="87" t="s">
        <v>662</v>
      </c>
      <c r="C313" s="52" t="s">
        <v>663</v>
      </c>
      <c r="D313" s="244">
        <v>9488</v>
      </c>
      <c r="E313" s="244">
        <v>3215.16</v>
      </c>
      <c r="F313" s="54">
        <f t="shared" si="81"/>
        <v>33.886593591905559</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1673952</v>
      </c>
      <c r="E350" s="53">
        <f t="shared" si="95"/>
        <v>705657.86</v>
      </c>
      <c r="F350" s="54">
        <f t="shared" si="81"/>
        <v>42.15520277761847</v>
      </c>
    </row>
    <row r="351" spans="1:6" ht="12.75" customHeight="1" x14ac:dyDescent="0.2">
      <c r="A351" s="55">
        <v>41</v>
      </c>
      <c r="B351" s="87" t="s">
        <v>738</v>
      </c>
      <c r="C351" s="52" t="s">
        <v>739</v>
      </c>
      <c r="D351" s="53">
        <f t="shared" ref="D351:E351" si="96">D352+D356</f>
        <v>262391</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262391</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262391</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1411561</v>
      </c>
      <c r="E363" s="53">
        <f t="shared" si="99"/>
        <v>705657.86</v>
      </c>
      <c r="F363" s="54">
        <f t="shared" si="81"/>
        <v>49.991311746357404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1256320</v>
      </c>
      <c r="E369" s="53">
        <f t="shared" si="101"/>
        <v>558143.71</v>
      </c>
      <c r="F369" s="54">
        <f t="shared" si="81"/>
        <v>44.426874522414664</v>
      </c>
    </row>
    <row r="370" spans="1:6" ht="12.75" customHeight="1" x14ac:dyDescent="0.2">
      <c r="A370" s="55">
        <v>4221</v>
      </c>
      <c r="B370" s="87" t="s">
        <v>672</v>
      </c>
      <c r="C370" s="52" t="s">
        <v>764</v>
      </c>
      <c r="D370" s="244">
        <v>768337</v>
      </c>
      <c r="E370" s="244">
        <v>402871.11</v>
      </c>
      <c r="F370" s="54">
        <f t="shared" si="81"/>
        <v>52.43416755928714</v>
      </c>
    </row>
    <row r="371" spans="1:6" ht="12.75" customHeight="1" x14ac:dyDescent="0.2">
      <c r="A371" s="55">
        <v>4222</v>
      </c>
      <c r="B371" s="87" t="s">
        <v>765</v>
      </c>
      <c r="C371" s="52" t="s">
        <v>766</v>
      </c>
      <c r="D371" s="244">
        <v>906</v>
      </c>
      <c r="E371" s="244">
        <v>5994.16</v>
      </c>
      <c r="F371" s="54">
        <f t="shared" si="81"/>
        <v>661.60706401766004</v>
      </c>
    </row>
    <row r="372" spans="1:6" ht="12.75" customHeight="1" x14ac:dyDescent="0.2">
      <c r="A372" s="55">
        <v>4223</v>
      </c>
      <c r="B372" s="87" t="s">
        <v>676</v>
      </c>
      <c r="C372" s="52" t="s">
        <v>767</v>
      </c>
      <c r="D372" s="244">
        <v>215335</v>
      </c>
      <c r="E372" s="244">
        <v>39039.29</v>
      </c>
      <c r="F372" s="54">
        <f t="shared" si="81"/>
        <v>18.129560916711171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248587</v>
      </c>
      <c r="E375" s="244">
        <v>37702.800000000003</v>
      </c>
      <c r="F375" s="54">
        <f t="shared" si="81"/>
        <v>15.166842996616881</v>
      </c>
    </row>
    <row r="376" spans="1:6" ht="12.75" customHeight="1" x14ac:dyDescent="0.2">
      <c r="A376" s="55">
        <v>4227</v>
      </c>
      <c r="B376" s="234" t="s">
        <v>684</v>
      </c>
      <c r="C376" s="52" t="s">
        <v>771</v>
      </c>
      <c r="D376" s="244">
        <v>23155</v>
      </c>
      <c r="E376" s="244">
        <v>72536.350000000006</v>
      </c>
      <c r="F376" s="54">
        <f t="shared" si="81"/>
        <v>313.26430576549342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155241</v>
      </c>
      <c r="E383" s="53">
        <f t="shared" si="103"/>
        <v>147514.15</v>
      </c>
      <c r="F383" s="54">
        <f t="shared" si="81"/>
        <v>95.022674422349766</v>
      </c>
    </row>
    <row r="384" spans="1:6" ht="12.75" customHeight="1" x14ac:dyDescent="0.2">
      <c r="A384" s="55">
        <v>4241</v>
      </c>
      <c r="B384" s="87" t="s">
        <v>781</v>
      </c>
      <c r="C384" s="52" t="s">
        <v>782</v>
      </c>
      <c r="D384" s="244">
        <v>155241</v>
      </c>
      <c r="E384" s="244">
        <v>147514.15</v>
      </c>
      <c r="F384" s="54">
        <f t="shared" si="81"/>
        <v>95.022674422349766</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1664464</v>
      </c>
      <c r="E408" s="53">
        <f t="shared" si="111"/>
        <v>702442.7</v>
      </c>
      <c r="F408" s="54">
        <f t="shared" si="81"/>
        <v>42.202336608061209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35041280</v>
      </c>
      <c r="E412" s="53">
        <f>E6+E298</f>
        <v>35089078.939999998</v>
      </c>
      <c r="F412" s="54">
        <f t="shared" si="81"/>
        <v>100.136407517077</v>
      </c>
    </row>
    <row r="413" spans="1:6" ht="12.75" customHeight="1" x14ac:dyDescent="0.2">
      <c r="A413" s="55" t="s">
        <v>606</v>
      </c>
      <c r="B413" s="87" t="s">
        <v>829</v>
      </c>
      <c r="C413" s="52" t="s">
        <v>830</v>
      </c>
      <c r="D413" s="53">
        <f t="shared" ref="D413:E413" si="112">D289+D350</f>
        <v>36696712</v>
      </c>
      <c r="E413" s="53">
        <f t="shared" si="112"/>
        <v>37776648.140000001</v>
      </c>
      <c r="F413" s="54">
        <f t="shared" si="81"/>
        <v>102.94286894150082</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1655432</v>
      </c>
      <c r="E415" s="53">
        <f t="shared" si="114"/>
        <v>2687569.200000003</v>
      </c>
      <c r="F415" s="54">
        <f t="shared" si="81"/>
        <v>162.34851084188315</v>
      </c>
    </row>
    <row r="416" spans="1:6" ht="12.75" customHeight="1" x14ac:dyDescent="0.2">
      <c r="A416" s="62" t="s">
        <v>835</v>
      </c>
      <c r="B416" s="234" t="s">
        <v>836</v>
      </c>
      <c r="C416" s="63" t="s">
        <v>837</v>
      </c>
      <c r="D416" s="53">
        <f t="shared" ref="D416:E416" si="115">IF(D292-D293+D409-D410&gt;=0,D292-D293+D409-D410,0)</f>
        <v>26160559</v>
      </c>
      <c r="E416" s="53">
        <f t="shared" si="115"/>
        <v>24476318.219999999</v>
      </c>
      <c r="F416" s="54">
        <f t="shared" si="81"/>
        <v>93.561908291026953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62886</v>
      </c>
      <c r="E418" s="64">
        <f t="shared" si="117"/>
        <v>48211.839999999997</v>
      </c>
      <c r="F418" s="59">
        <f t="shared" si="81"/>
        <v>76.665458130585492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20000000</v>
      </c>
      <c r="E528" s="53">
        <f t="shared" si="148"/>
        <v>0</v>
      </c>
      <c r="F528" s="54">
        <f t="shared" si="119"/>
        <v>0</v>
      </c>
    </row>
    <row r="529" spans="1:6" ht="24" x14ac:dyDescent="0.2">
      <c r="A529" s="55">
        <v>51</v>
      </c>
      <c r="B529" s="87" t="s">
        <v>1062</v>
      </c>
      <c r="C529" s="52" t="s">
        <v>1063</v>
      </c>
      <c r="D529" s="53">
        <f t="shared" ref="D529:E529" si="149">D530+D535+D538+D542+D543+D550+D555+D563</f>
        <v>20000000</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20000000</v>
      </c>
      <c r="E563" s="53">
        <f t="shared" si="156"/>
        <v>0</v>
      </c>
      <c r="F563" s="54">
        <f t="shared" si="119"/>
        <v>0</v>
      </c>
    </row>
    <row r="564" spans="1:6" ht="12.75" customHeight="1" x14ac:dyDescent="0.2">
      <c r="A564" s="55" t="s">
        <v>1132</v>
      </c>
      <c r="B564" s="87" t="s">
        <v>1133</v>
      </c>
      <c r="C564" s="52" t="s">
        <v>1132</v>
      </c>
      <c r="D564" s="244">
        <v>20000000</v>
      </c>
      <c r="E564" s="244"/>
      <c r="F564" s="54">
        <f t="shared" si="119"/>
        <v>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20000000</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v>20000000</v>
      </c>
      <c r="F638" s="54" t="str">
        <f t="shared" si="119"/>
        <v>-</v>
      </c>
    </row>
    <row r="639" spans="1:6" ht="12.75" customHeight="1" x14ac:dyDescent="0.2">
      <c r="A639" s="55" t="s">
        <v>606</v>
      </c>
      <c r="B639" s="87" t="s">
        <v>1273</v>
      </c>
      <c r="C639" s="52" t="s">
        <v>1274</v>
      </c>
      <c r="D639" s="53">
        <f t="shared" ref="D639:E639" si="180">D412+D420</f>
        <v>35041280</v>
      </c>
      <c r="E639" s="53">
        <f t="shared" si="180"/>
        <v>35089078.939999998</v>
      </c>
      <c r="F639" s="54">
        <f t="shared" si="119"/>
        <v>100.136407517077</v>
      </c>
    </row>
    <row r="640" spans="1:6" ht="12.75" customHeight="1" x14ac:dyDescent="0.2">
      <c r="A640" s="55" t="s">
        <v>606</v>
      </c>
      <c r="B640" s="87" t="s">
        <v>1275</v>
      </c>
      <c r="C640" s="52" t="s">
        <v>1276</v>
      </c>
      <c r="D640" s="53">
        <f t="shared" ref="D640:E640" si="181">D413+D528</f>
        <v>56696712</v>
      </c>
      <c r="E640" s="53">
        <f t="shared" si="181"/>
        <v>37776648.140000001</v>
      </c>
      <c r="F640" s="54">
        <f t="shared" si="119"/>
        <v>66.629345525363092</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21655432</v>
      </c>
      <c r="E642" s="53">
        <f t="shared" si="183"/>
        <v>2687569.200000003</v>
      </c>
      <c r="F642" s="54">
        <f t="shared" si="119"/>
        <v>12.410600721334042</v>
      </c>
    </row>
    <row r="643" spans="1:6" ht="24" x14ac:dyDescent="0.2">
      <c r="A643" s="62" t="s">
        <v>1281</v>
      </c>
      <c r="B643" s="87" t="s">
        <v>1282</v>
      </c>
      <c r="C643" s="63" t="s">
        <v>1281</v>
      </c>
      <c r="D643" s="53">
        <f t="shared" ref="D643:E643" si="184">IF(D416-D417+D637-D638&gt;=0,D416-D417+D637-D638,0)</f>
        <v>26160559</v>
      </c>
      <c r="E643" s="53">
        <f t="shared" si="184"/>
        <v>4476318.2199999988</v>
      </c>
      <c r="F643" s="54">
        <f t="shared" si="119"/>
        <v>17.110942545226187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4505127</v>
      </c>
      <c r="E645" s="53">
        <f t="shared" si="186"/>
        <v>1788749.0199999958</v>
      </c>
      <c r="F645" s="54">
        <f t="shared" si="119"/>
        <v>39.70474128698249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1730949</v>
      </c>
      <c r="E647" s="245">
        <v>1882656.8</v>
      </c>
      <c r="F647" s="59">
        <f t="shared" si="119"/>
        <v>108.76442922350688</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29399722</v>
      </c>
      <c r="E649" s="244">
        <v>7155364.4500000002</v>
      </c>
      <c r="F649" s="54">
        <f t="shared" ref="F649:F724" si="188">IF(D649&lt;&gt;0,IF(E649/D649&gt;=100,"&gt;&gt;100",E649/D649*100),"-")</f>
        <v>24.33820445649112</v>
      </c>
    </row>
    <row r="650" spans="1:6" ht="12.75" customHeight="1" x14ac:dyDescent="0.2">
      <c r="A650" s="55" t="s">
        <v>1294</v>
      </c>
      <c r="B650" s="87" t="s">
        <v>1295</v>
      </c>
      <c r="C650" s="52" t="s">
        <v>1294</v>
      </c>
      <c r="D650" s="244">
        <v>36459534</v>
      </c>
      <c r="E650" s="244">
        <v>45949331.140000001</v>
      </c>
      <c r="F650" s="54">
        <f t="shared" si="188"/>
        <v>126.02830069084263</v>
      </c>
    </row>
    <row r="651" spans="1:6" ht="12.75" customHeight="1" x14ac:dyDescent="0.2">
      <c r="A651" s="55" t="s">
        <v>1296</v>
      </c>
      <c r="B651" s="87" t="s">
        <v>1297</v>
      </c>
      <c r="C651" s="52" t="s">
        <v>1296</v>
      </c>
      <c r="D651" s="244">
        <v>58703892</v>
      </c>
      <c r="E651" s="244">
        <v>48887475.539999999</v>
      </c>
      <c r="F651" s="54">
        <f t="shared" si="188"/>
        <v>83.278082379955322</v>
      </c>
    </row>
    <row r="652" spans="1:6" ht="24" x14ac:dyDescent="0.2">
      <c r="A652" s="55">
        <v>11</v>
      </c>
      <c r="B652" s="87" t="s">
        <v>1298</v>
      </c>
      <c r="C652" s="52" t="s">
        <v>1299</v>
      </c>
      <c r="D652" s="53">
        <f t="shared" ref="D652:E652" si="189">+D649+D650-D651</f>
        <v>7155364</v>
      </c>
      <c r="E652" s="53">
        <f t="shared" si="189"/>
        <v>4217220.0500000045</v>
      </c>
      <c r="F652" s="54">
        <f t="shared" si="188"/>
        <v>58.937882824689346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105</v>
      </c>
      <c r="E654" s="264">
        <v>108</v>
      </c>
      <c r="F654" s="54">
        <f t="shared" si="188"/>
        <v>102.85714285714285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99</v>
      </c>
      <c r="E656" s="264">
        <v>100</v>
      </c>
      <c r="F656" s="54">
        <f t="shared" si="188"/>
        <v>101.01010101010101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v>5000</v>
      </c>
      <c r="E663" s="244"/>
      <c r="F663" s="54">
        <f t="shared" si="188"/>
        <v>0</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8000</v>
      </c>
      <c r="E676" s="244">
        <v>148000</v>
      </c>
      <c r="F676" s="54">
        <f t="shared" si="188"/>
        <v>1850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260410</v>
      </c>
      <c r="E696" s="244">
        <v>341478.12</v>
      </c>
      <c r="F696" s="54">
        <f t="shared" si="188"/>
        <v>131.13095503244884</v>
      </c>
    </row>
    <row r="697" spans="1:6" ht="24" x14ac:dyDescent="0.2">
      <c r="A697" s="55" t="s">
        <v>1374</v>
      </c>
      <c r="B697" s="234" t="s">
        <v>1375</v>
      </c>
      <c r="C697" s="52" t="s">
        <v>1374</v>
      </c>
      <c r="D697" s="244">
        <v>31613</v>
      </c>
      <c r="E697" s="244"/>
      <c r="F697" s="54">
        <f t="shared" si="188"/>
        <v>0</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6435289</v>
      </c>
      <c r="E710" s="244">
        <v>5878964.79</v>
      </c>
      <c r="F710" s="54">
        <f t="shared" si="188"/>
        <v>91.355101379285372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31387</v>
      </c>
      <c r="E716" s="244">
        <v>61005.31</v>
      </c>
      <c r="F716" s="54">
        <f t="shared" si="188"/>
        <v>194.36489629464427</v>
      </c>
    </row>
    <row r="717" spans="1:6" ht="12.75" customHeight="1" x14ac:dyDescent="0.2">
      <c r="A717" s="55">
        <v>31215</v>
      </c>
      <c r="B717" s="87" t="s">
        <v>1411</v>
      </c>
      <c r="C717" s="52" t="s">
        <v>1412</v>
      </c>
      <c r="D717" s="244">
        <v>25801</v>
      </c>
      <c r="E717" s="244">
        <v>59857.22</v>
      </c>
      <c r="F717" s="54">
        <f t="shared" si="188"/>
        <v>231.9957365993566</v>
      </c>
    </row>
    <row r="718" spans="1:6" ht="12.75" customHeight="1" x14ac:dyDescent="0.2">
      <c r="A718" s="55">
        <v>32121</v>
      </c>
      <c r="B718" s="87" t="s">
        <v>1413</v>
      </c>
      <c r="C718" s="52" t="s">
        <v>1414</v>
      </c>
      <c r="D718" s="244">
        <v>187421</v>
      </c>
      <c r="E718" s="244">
        <v>216049.28</v>
      </c>
      <c r="F718" s="54">
        <f t="shared" si="188"/>
        <v>115.27485180422686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8700</v>
      </c>
      <c r="E720" s="244">
        <v>60410.9</v>
      </c>
      <c r="F720" s="54">
        <f t="shared" si="188"/>
        <v>694.37816091954016</v>
      </c>
    </row>
    <row r="721" spans="1:6" ht="12.75" customHeight="1" x14ac:dyDescent="0.2">
      <c r="A721" s="55" t="s">
        <v>1419</v>
      </c>
      <c r="B721" s="87" t="s">
        <v>1420</v>
      </c>
      <c r="C721" s="52" t="s">
        <v>1419</v>
      </c>
      <c r="D721" s="244">
        <v>1545613</v>
      </c>
      <c r="E721" s="244">
        <v>1601984.97</v>
      </c>
      <c r="F721" s="54">
        <f t="shared" si="188"/>
        <v>103.64722411108085</v>
      </c>
    </row>
    <row r="722" spans="1:6" ht="12.75" customHeight="1" x14ac:dyDescent="0.2">
      <c r="A722" s="55" t="s">
        <v>1421</v>
      </c>
      <c r="B722" s="87" t="s">
        <v>1422</v>
      </c>
      <c r="C722" s="52" t="s">
        <v>1421</v>
      </c>
      <c r="D722" s="244">
        <v>420242</v>
      </c>
      <c r="E722" s="244">
        <v>339492.94</v>
      </c>
      <c r="F722" s="54">
        <f t="shared" si="188"/>
        <v>80.785104772964146</v>
      </c>
    </row>
    <row r="723" spans="1:6" ht="12.75" customHeight="1" x14ac:dyDescent="0.2">
      <c r="A723" s="55" t="s">
        <v>1423</v>
      </c>
      <c r="B723" s="87" t="s">
        <v>1424</v>
      </c>
      <c r="C723" s="52" t="s">
        <v>1423</v>
      </c>
      <c r="D723" s="244">
        <v>705790</v>
      </c>
      <c r="E723" s="244">
        <v>929515.35</v>
      </c>
      <c r="F723" s="54">
        <f t="shared" si="188"/>
        <v>131.69857181314555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28927.85</v>
      </c>
      <c r="E726" s="244">
        <v>56333.85</v>
      </c>
      <c r="F726" s="54">
        <f t="shared" si="190"/>
        <v>194.7391527541798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93200</v>
      </c>
      <c r="E819" s="244">
        <v>79627.5</v>
      </c>
      <c r="F819" s="54">
        <f t="shared" si="190"/>
        <v>85.437231759656655</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6" workbookViewId="0">
      <selection activeCell="E72" sqref="E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54871934</v>
      </c>
      <c r="E6" s="231">
        <f t="shared" si="0"/>
        <v>51663358.849999994</v>
      </c>
      <c r="F6" s="232">
        <f t="shared" ref="F6:F260" si="1">IF(D6&gt;0,IF(E6/D6&gt;=100,"&gt;&gt;100",E6/D6*100),"-")</f>
        <v>94.15261151538779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25772740</v>
      </c>
      <c r="E7" s="106">
        <f t="shared" si="2"/>
        <v>25382381.029999997</v>
      </c>
      <c r="F7" s="95">
        <f t="shared" si="1"/>
        <v>98.485380405808613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809875</v>
      </c>
      <c r="E8" s="106">
        <f>E9+E10-E11</f>
        <v>809874.94</v>
      </c>
      <c r="F8" s="95">
        <f t="shared" si="1"/>
        <v>99.999992591449299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809875</v>
      </c>
      <c r="E10" s="249">
        <v>809874.94</v>
      </c>
      <c r="F10" s="95">
        <f t="shared" si="1"/>
        <v>99.999992591449299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24653050</v>
      </c>
      <c r="E12" s="106">
        <f t="shared" si="3"/>
        <v>24221582.159999996</v>
      </c>
      <c r="F12" s="95">
        <f t="shared" si="1"/>
        <v>98.249839918387366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22632803</v>
      </c>
      <c r="E13" s="106">
        <f t="shared" si="4"/>
        <v>22184297.07</v>
      </c>
      <c r="F13" s="95">
        <f t="shared" si="1"/>
        <v>98.018336791956358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35880450</v>
      </c>
      <c r="E15" s="249">
        <v>35880449.920000002</v>
      </c>
      <c r="F15" s="95">
        <f t="shared" si="1"/>
        <v>99.99999977703736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13247647</v>
      </c>
      <c r="E18" s="249">
        <v>13696152.85</v>
      </c>
      <c r="F18" s="95">
        <f t="shared" si="1"/>
        <v>103.38555103408176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1665389</v>
      </c>
      <c r="E19" s="106">
        <f t="shared" si="5"/>
        <v>1647714.9799999986</v>
      </c>
      <c r="F19" s="95">
        <f t="shared" si="1"/>
        <v>98.938745242102513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10539193</v>
      </c>
      <c r="E20" s="249">
        <v>10882946.93</v>
      </c>
      <c r="F20" s="95">
        <f t="shared" si="1"/>
        <v>103.26167221721813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387933</v>
      </c>
      <c r="E21" s="249">
        <v>385509.15</v>
      </c>
      <c r="F21" s="95">
        <f t="shared" si="1"/>
        <v>99.375188499044938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1094356</v>
      </c>
      <c r="E22" s="249">
        <v>1133395.96</v>
      </c>
      <c r="F22" s="95">
        <f t="shared" si="1"/>
        <v>103.56739123283465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38594</v>
      </c>
      <c r="E24" s="249">
        <v>38594.75</v>
      </c>
      <c r="F24" s="95">
        <f t="shared" si="1"/>
        <v>100.00194330724983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335784</v>
      </c>
      <c r="E25" s="249">
        <v>373486.33</v>
      </c>
      <c r="F25" s="95">
        <f t="shared" si="1"/>
        <v>111.22814964381864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171928</v>
      </c>
      <c r="E26" s="249">
        <v>244463.99</v>
      </c>
      <c r="F26" s="95">
        <f t="shared" si="1"/>
        <v>142.18974803406076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10902399</v>
      </c>
      <c r="E28" s="249">
        <v>11410682.130000001</v>
      </c>
      <c r="F28" s="95">
        <f t="shared" si="1"/>
        <v>104.66212188711862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179011</v>
      </c>
      <c r="E30" s="249">
        <v>179011.18</v>
      </c>
      <c r="F30" s="95">
        <f t="shared" si="1"/>
        <v>100.00010055248001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179011</v>
      </c>
      <c r="E34" s="249">
        <v>179011.18</v>
      </c>
      <c r="F34" s="95">
        <f t="shared" si="1"/>
        <v>100.00010055248001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354858</v>
      </c>
      <c r="E35" s="106">
        <f t="shared" si="7"/>
        <v>389569.98999999976</v>
      </c>
      <c r="F35" s="95">
        <f t="shared" si="1"/>
        <v>109.78193812736355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2850801</v>
      </c>
      <c r="E36" s="249">
        <v>3005326.51</v>
      </c>
      <c r="F36" s="95">
        <f t="shared" si="1"/>
        <v>105.4204242947859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2495943</v>
      </c>
      <c r="E40" s="249">
        <v>2615756.52</v>
      </c>
      <c r="F40" s="95">
        <f t="shared" si="1"/>
        <v>104.80033077678456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0.11999999999534339</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319831</v>
      </c>
      <c r="E47" s="249">
        <v>319830.92</v>
      </c>
      <c r="F47" s="95">
        <f t="shared" si="1"/>
        <v>99.999974986789894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319831</v>
      </c>
      <c r="E50" s="249">
        <v>319830.8</v>
      </c>
      <c r="F50" s="95">
        <f t="shared" si="1"/>
        <v>99.999937466974743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60472</v>
      </c>
      <c r="E51" s="249">
        <v>60472.13</v>
      </c>
      <c r="F51" s="95">
        <f t="shared" si="1"/>
        <v>100.00021497552586</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1148772</v>
      </c>
      <c r="E54" s="249">
        <v>369641.73</v>
      </c>
      <c r="F54" s="95">
        <f t="shared" si="1"/>
        <v>32.177118697182728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1148772</v>
      </c>
      <c r="E55" s="249">
        <v>369641.73</v>
      </c>
      <c r="F55" s="95">
        <f t="shared" si="1"/>
        <v>32.177118697182728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249343</v>
      </c>
      <c r="E63" s="106">
        <f t="shared" si="12"/>
        <v>290451.8</v>
      </c>
      <c r="F63" s="95">
        <f t="shared" si="1"/>
        <v>116.48684743505933</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249343</v>
      </c>
      <c r="E67" s="249">
        <v>290451.8</v>
      </c>
      <c r="F67" s="95">
        <f t="shared" si="1"/>
        <v>116.48684743505933</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29099194</v>
      </c>
      <c r="E68" s="106">
        <f t="shared" si="13"/>
        <v>26280977.819999997</v>
      </c>
      <c r="F68" s="95">
        <f t="shared" si="1"/>
        <v>90.315140068828015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7155364</v>
      </c>
      <c r="E69" s="106">
        <f t="shared" si="14"/>
        <v>4217220.05</v>
      </c>
      <c r="F69" s="95">
        <f t="shared" si="1"/>
        <v>58.937882824689282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7155364</v>
      </c>
      <c r="E70" s="106">
        <f t="shared" si="15"/>
        <v>4217220.05</v>
      </c>
      <c r="F70" s="95">
        <f t="shared" si="1"/>
        <v>58.937882824689282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7155364</v>
      </c>
      <c r="E72" s="249">
        <v>4217220.05</v>
      </c>
      <c r="F72" s="95">
        <f t="shared" si="1"/>
        <v>58.937882824689282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20119700</v>
      </c>
      <c r="E78" s="106">
        <f>E79+SUM(E82:E84)-E85+E86</f>
        <v>20106085.579999998</v>
      </c>
      <c r="F78" s="95">
        <f t="shared" si="1"/>
        <v>99.9323328876673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20000000</v>
      </c>
      <c r="E79" s="106">
        <f t="shared" si="16"/>
        <v>20000000</v>
      </c>
      <c r="F79" s="95">
        <f t="shared" si="1"/>
        <v>100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20000000</v>
      </c>
      <c r="E80" s="249">
        <v>20000000</v>
      </c>
      <c r="F80" s="95">
        <f t="shared" si="1"/>
        <v>100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9200</v>
      </c>
      <c r="E82" s="249">
        <v>0</v>
      </c>
      <c r="F82" s="95">
        <f t="shared" si="1"/>
        <v>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5145</v>
      </c>
      <c r="E83" s="249">
        <v>6.8</v>
      </c>
      <c r="F83" s="95">
        <f t="shared" si="1"/>
        <v>0.13216715257531583</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9544</v>
      </c>
      <c r="E84" s="249">
        <v>16053.45</v>
      </c>
      <c r="F84" s="95">
        <f t="shared" si="1"/>
        <v>168.2046311818944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95811</v>
      </c>
      <c r="E86" s="249">
        <v>90025.33</v>
      </c>
      <c r="F86" s="95">
        <f t="shared" si="1"/>
        <v>93.961371867530872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63595</v>
      </c>
      <c r="E146" s="106">
        <f t="shared" si="26"/>
        <v>48644.31</v>
      </c>
      <c r="F146" s="95">
        <f t="shared" si="1"/>
        <v>76.490777576853517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17041</v>
      </c>
      <c r="E158" s="249">
        <v>4613.66</v>
      </c>
      <c r="F158" s="95">
        <f t="shared" si="1"/>
        <v>27.073880640807463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86765</v>
      </c>
      <c r="E159" s="249">
        <v>93379.89</v>
      </c>
      <c r="F159" s="95">
        <f t="shared" si="1"/>
        <v>107.6239151731689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226876</v>
      </c>
      <c r="E160" s="249">
        <v>203970.65</v>
      </c>
      <c r="F160" s="95">
        <f t="shared" si="1"/>
        <v>89.904022461608974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267087</v>
      </c>
      <c r="E163" s="249">
        <v>253319.89</v>
      </c>
      <c r="F163" s="95">
        <f t="shared" si="1"/>
        <v>94.845458595888232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29586</v>
      </c>
      <c r="E164" s="106">
        <f t="shared" si="28"/>
        <v>26371.08</v>
      </c>
      <c r="F164" s="95">
        <f t="shared" si="1"/>
        <v>89.133644291218829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29586</v>
      </c>
      <c r="E166" s="249">
        <v>26371.08</v>
      </c>
      <c r="F166" s="95">
        <f t="shared" si="1"/>
        <v>89.133644291218829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1730949</v>
      </c>
      <c r="E170" s="106">
        <f t="shared" si="29"/>
        <v>1882656.8</v>
      </c>
      <c r="F170" s="95">
        <f t="shared" si="1"/>
        <v>108.76442922350688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1730949</v>
      </c>
      <c r="E173" s="249">
        <v>1882656.8</v>
      </c>
      <c r="F173" s="95">
        <f t="shared" si="1"/>
        <v>108.76442922350688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54871934</v>
      </c>
      <c r="E175" s="106">
        <f t="shared" si="30"/>
        <v>51663358.850000001</v>
      </c>
      <c r="F175" s="95">
        <f t="shared" si="1"/>
        <v>94.152611515387818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4501610</v>
      </c>
      <c r="E176" s="106">
        <f t="shared" si="31"/>
        <v>4417645.8800000008</v>
      </c>
      <c r="F176" s="95">
        <f t="shared" si="1"/>
        <v>98.134797994495329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2138580</v>
      </c>
      <c r="E177" s="106">
        <f t="shared" si="32"/>
        <v>2384845.8600000003</v>
      </c>
      <c r="F177" s="95">
        <f t="shared" si="1"/>
        <v>111.51539152147689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1742745</v>
      </c>
      <c r="E178" s="249">
        <v>1891508.17</v>
      </c>
      <c r="F178" s="95">
        <f t="shared" si="1"/>
        <v>108.53614097300523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265953</v>
      </c>
      <c r="E179" s="249">
        <v>380237.78</v>
      </c>
      <c r="F179" s="95">
        <f t="shared" si="1"/>
        <v>142.97179576842527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1700.7</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1700.7</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129882</v>
      </c>
      <c r="E188" s="249">
        <v>111399.21</v>
      </c>
      <c r="F188" s="95">
        <f t="shared" si="1"/>
        <v>85.769552362914041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v>
      </c>
      <c r="E189" s="249">
        <v>0.02</v>
      </c>
      <c r="F189" s="95">
        <f t="shared" si="1"/>
        <v>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2363029</v>
      </c>
      <c r="E234" s="106">
        <f t="shared" si="40"/>
        <v>2032800</v>
      </c>
      <c r="F234" s="95">
        <f t="shared" si="1"/>
        <v>86.025182086212226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2363029</v>
      </c>
      <c r="E236" s="249">
        <v>2032800</v>
      </c>
      <c r="F236" s="95">
        <f t="shared" si="1"/>
        <v>86.025182086212226</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50370324</v>
      </c>
      <c r="E237" s="106">
        <f t="shared" si="41"/>
        <v>47245712.969999999</v>
      </c>
      <c r="F237" s="95">
        <f t="shared" si="1"/>
        <v>93.796722391541493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45802326</v>
      </c>
      <c r="E238" s="106">
        <f t="shared" si="42"/>
        <v>45408752.109999999</v>
      </c>
      <c r="F238" s="95">
        <f t="shared" si="1"/>
        <v>99.140712002268188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45802326</v>
      </c>
      <c r="E239" s="106">
        <f t="shared" si="43"/>
        <v>45408752.109999999</v>
      </c>
      <c r="F239" s="95">
        <f t="shared" si="1"/>
        <v>99.140712002268188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87735</v>
      </c>
      <c r="E240" s="249">
        <v>2957133.93</v>
      </c>
      <c r="F240" s="95">
        <f t="shared" si="1"/>
        <v>3370.5293554453751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45714591</v>
      </c>
      <c r="E241" s="249">
        <v>42451618.18</v>
      </c>
      <c r="F241" s="95">
        <f t="shared" si="1"/>
        <v>92.862294622738716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4505127</v>
      </c>
      <c r="E245" s="106">
        <f t="shared" si="45"/>
        <v>1788749.0199999996</v>
      </c>
      <c r="F245" s="95">
        <f t="shared" si="1"/>
        <v>39.704741286982575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24816480</v>
      </c>
      <c r="E246" s="106">
        <f t="shared" si="46"/>
        <v>21832810.989999998</v>
      </c>
      <c r="F246" s="95">
        <f t="shared" si="1"/>
        <v>87.977066006137846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24816480</v>
      </c>
      <c r="E247" s="249">
        <v>21832810.989999998</v>
      </c>
      <c r="F247" s="95">
        <f t="shared" si="1"/>
        <v>87.977066006137846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20311353</v>
      </c>
      <c r="E250" s="106">
        <f t="shared" si="47"/>
        <v>20044061.969999999</v>
      </c>
      <c r="F250" s="95">
        <f t="shared" si="1"/>
        <v>98.68403138875091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311353</v>
      </c>
      <c r="E252" s="249">
        <v>44061.97</v>
      </c>
      <c r="F252" s="95">
        <f t="shared" si="1"/>
        <v>14.151773067868303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20000000</v>
      </c>
      <c r="E253" s="249">
        <v>20000000</v>
      </c>
      <c r="F253" s="95">
        <f t="shared" si="1"/>
        <v>100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15</v>
      </c>
      <c r="E254" s="249"/>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62886</v>
      </c>
      <c r="E255" s="249">
        <v>48211.839999999997</v>
      </c>
      <c r="F255" s="95">
        <f t="shared" si="1"/>
        <v>76.665458130585492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168881</v>
      </c>
      <c r="E259" s="106">
        <f t="shared" si="49"/>
        <v>208520.26</v>
      </c>
      <c r="F259" s="95">
        <f t="shared" si="1"/>
        <v>123.47171084965154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168881</v>
      </c>
      <c r="E260" s="250">
        <v>208520.26</v>
      </c>
      <c r="F260" s="99">
        <f t="shared" si="1"/>
        <v>123.47171084965154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313641</v>
      </c>
      <c r="E264" s="249">
        <v>296000.53999999998</v>
      </c>
      <c r="F264" s="95">
        <f t="shared" si="50"/>
        <v>94.375588650718484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17041</v>
      </c>
      <c r="E265" s="249">
        <v>5963.66</v>
      </c>
      <c r="F265" s="95">
        <f t="shared" si="50"/>
        <v>34.995950941846132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29586</v>
      </c>
      <c r="E267" s="249">
        <v>26371.08</v>
      </c>
      <c r="F267" s="95">
        <f t="shared" si="50"/>
        <v>89.133644291218829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35064</v>
      </c>
      <c r="E268" s="249">
        <v>55570.73</v>
      </c>
      <c r="F268" s="95">
        <f t="shared" si="50"/>
        <v>158.48371549167237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55002</v>
      </c>
      <c r="E269" s="249">
        <v>23409.24</v>
      </c>
      <c r="F269" s="95">
        <f t="shared" si="50"/>
        <v>42.560706883386061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5745</v>
      </c>
      <c r="E271" s="249">
        <v>11045.36</v>
      </c>
      <c r="F271" s="95">
        <f t="shared" si="50"/>
        <v>192.26040034812883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13737</v>
      </c>
      <c r="E287" s="249">
        <v>42570.29</v>
      </c>
      <c r="F287" s="95">
        <f t="shared" si="50"/>
        <v>309.89510082259591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2124843</v>
      </c>
      <c r="E288" s="249">
        <v>2342275.5699999998</v>
      </c>
      <c r="F288" s="95">
        <f t="shared" si="50"/>
        <v>110.23287697020439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v>
      </c>
      <c r="E289" s="249">
        <v>0.02</v>
      </c>
      <c r="F289" s="95">
        <f t="shared" si="50"/>
        <v>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2461</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95941</v>
      </c>
      <c r="E299" s="249">
        <v>50680.99</v>
      </c>
      <c r="F299" s="95">
        <f t="shared" si="50"/>
        <v>52.825163381661646</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23594</v>
      </c>
      <c r="E302" s="249">
        <v>53675.39</v>
      </c>
      <c r="F302" s="95">
        <f t="shared" si="50"/>
        <v>227.49593116894124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4" sqref="E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36696712</v>
      </c>
      <c r="E114" s="83">
        <f t="shared" si="22"/>
        <v>37776648.140000001</v>
      </c>
      <c r="F114" s="65">
        <f t="shared" si="1"/>
        <v>102.94286894150082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36696712</v>
      </c>
      <c r="E122" s="83">
        <f t="shared" si="25"/>
        <v>37776648.140000001</v>
      </c>
      <c r="F122" s="65">
        <f t="shared" si="1"/>
        <v>102.94286894150082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36696712</v>
      </c>
      <c r="E123" s="251">
        <v>37776648.140000001</v>
      </c>
      <c r="F123" s="65">
        <f t="shared" si="1"/>
        <v>102.94286894150082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36696712</v>
      </c>
      <c r="E141" s="108">
        <f t="shared" si="28"/>
        <v>37776648.140000001</v>
      </c>
      <c r="F141" s="84">
        <f t="shared" si="1"/>
        <v>102.94286894150082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9" sqref="D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43765.760000000002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43765.760000000002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43765.760000000002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43765.760000000002</v>
      </c>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17" sqref="D11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2138581.4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37637404.960000008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37574.199999999997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36915562.900000006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27062727.030000001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9211790.6099999994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107259.92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73200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460585.34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684267.86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37391140.479999997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37574.19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36669297.189999998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26913964.219999999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9097505.2799999993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105559.22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73200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479068.47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684269.1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2384845.8800000101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42570.31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42570.29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42570.29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41459.120000000003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1111.08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0.09</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0.02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0.01</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0.01</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2342275.5699999998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2342275.5699999998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2284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kovac</cp:lastModifiedBy>
  <cp:lastPrinted>2023-01-30T10:24:36Z</cp:lastPrinted>
  <dcterms:created xsi:type="dcterms:W3CDTF">2022-04-01T05:14:30Z</dcterms:created>
  <dcterms:modified xsi:type="dcterms:W3CDTF">2023-02-07T07:26:39Z</dcterms:modified>
</cp:coreProperties>
</file>